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Old\Nooresh\Nifty Calculator\April 2023\"/>
    </mc:Choice>
  </mc:AlternateContent>
  <xr:revisionPtr revIDLastSave="0" documentId="8_{07160500-4D8E-4102-ACFB-BC76985CD6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6" l="1"/>
  <c r="F43" i="6"/>
  <c r="G43" i="6" s="1"/>
  <c r="H43" i="6" s="1"/>
  <c r="E45" i="6"/>
  <c r="F45" i="6"/>
  <c r="G45" i="6" s="1"/>
  <c r="H45" i="6" s="1"/>
  <c r="E50" i="6"/>
  <c r="F50" i="6"/>
  <c r="G50" i="6"/>
  <c r="E21" i="6"/>
  <c r="F21" i="6"/>
  <c r="G21" i="6" s="1"/>
  <c r="E16" i="6"/>
  <c r="F16" i="6"/>
  <c r="G16" i="6" s="1"/>
  <c r="E47" i="6"/>
  <c r="F47" i="6"/>
  <c r="G47" i="6" s="1"/>
  <c r="E20" i="6"/>
  <c r="F20" i="6"/>
  <c r="G20" i="6" s="1"/>
  <c r="E34" i="6"/>
  <c r="F34" i="6"/>
  <c r="G34" i="6" s="1"/>
  <c r="E55" i="6"/>
  <c r="F55" i="6"/>
  <c r="G55" i="6" s="1"/>
  <c r="E19" i="6"/>
  <c r="F19" i="6"/>
  <c r="G19" i="6" s="1"/>
  <c r="H19" i="6" s="1"/>
  <c r="E42" i="6"/>
  <c r="F42" i="6"/>
  <c r="G42" i="6"/>
  <c r="H42" i="6"/>
  <c r="E49" i="6"/>
  <c r="F49" i="6"/>
  <c r="G49" i="6" s="1"/>
  <c r="E48" i="6"/>
  <c r="F48" i="6"/>
  <c r="G48" i="6"/>
  <c r="E53" i="6"/>
  <c r="F53" i="6"/>
  <c r="G53" i="6" s="1"/>
  <c r="E40" i="6"/>
  <c r="F40" i="6"/>
  <c r="G40" i="6"/>
  <c r="H40" i="6"/>
  <c r="E51" i="6"/>
  <c r="F51" i="6"/>
  <c r="G51" i="6" s="1"/>
  <c r="E36" i="6"/>
  <c r="F36" i="6"/>
  <c r="G36" i="6" s="1"/>
  <c r="E23" i="6"/>
  <c r="F23" i="6"/>
  <c r="G23" i="6"/>
  <c r="E8" i="6"/>
  <c r="F8" i="6"/>
  <c r="G8" i="6" s="1"/>
  <c r="H8" i="6" s="1"/>
  <c r="E44" i="6"/>
  <c r="F44" i="6"/>
  <c r="G44" i="6" s="1"/>
  <c r="E56" i="6"/>
  <c r="F56" i="6"/>
  <c r="G56" i="6"/>
  <c r="E37" i="6"/>
  <c r="F37" i="6"/>
  <c r="G37" i="6" s="1"/>
  <c r="H37" i="6" s="1"/>
  <c r="E18" i="6"/>
  <c r="H18" i="6" s="1"/>
  <c r="F18" i="6"/>
  <c r="G18" i="6"/>
  <c r="E10" i="6"/>
  <c r="F10" i="6"/>
  <c r="G10" i="6" s="1"/>
  <c r="E9" i="6"/>
  <c r="F9" i="6"/>
  <c r="G9" i="6"/>
  <c r="E12" i="6"/>
  <c r="H12" i="6" s="1"/>
  <c r="F12" i="6"/>
  <c r="G12" i="6"/>
  <c r="E33" i="6"/>
  <c r="F33" i="6"/>
  <c r="G33" i="6"/>
  <c r="H33" i="6"/>
  <c r="F7" i="4"/>
  <c r="G7" i="4" s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7"/>
  <c r="G7" i="7" s="1"/>
  <c r="H53" i="6" l="1"/>
  <c r="H50" i="6"/>
  <c r="H49" i="6"/>
  <c r="H23" i="6"/>
  <c r="H56" i="6"/>
  <c r="H47" i="6"/>
  <c r="H20" i="6"/>
  <c r="H9" i="6"/>
  <c r="H16" i="6"/>
  <c r="H55" i="6"/>
  <c r="H36" i="6"/>
  <c r="H48" i="6"/>
  <c r="H51" i="6"/>
  <c r="H10" i="6"/>
  <c r="H34" i="6"/>
  <c r="H44" i="6"/>
  <c r="H21" i="6"/>
  <c r="D58" i="4"/>
  <c r="E7" i="4" l="1"/>
  <c r="F17" i="6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F8" i="7" l="1"/>
  <c r="F26" i="6"/>
  <c r="G26" i="6" s="1"/>
  <c r="F35" i="6"/>
  <c r="G35" i="6" s="1"/>
  <c r="F54" i="6"/>
  <c r="G54" i="6" s="1"/>
  <c r="F41" i="6"/>
  <c r="G41" i="6" s="1"/>
  <c r="F27" i="6"/>
  <c r="G27" i="6" s="1"/>
  <c r="F32" i="6"/>
  <c r="G32" i="6" s="1"/>
  <c r="F38" i="6"/>
  <c r="G38" i="6" s="1"/>
  <c r="F31" i="6"/>
  <c r="G31" i="6" s="1"/>
  <c r="F28" i="6"/>
  <c r="G28" i="6" s="1"/>
  <c r="F22" i="6"/>
  <c r="G22" i="6" s="1"/>
  <c r="F29" i="6"/>
  <c r="G29" i="6" s="1"/>
  <c r="E38" i="6"/>
  <c r="E27" i="6"/>
  <c r="E31" i="6"/>
  <c r="E14" i="6"/>
  <c r="E32" i="6"/>
  <c r="E39" i="6"/>
  <c r="E28" i="6"/>
  <c r="E25" i="6"/>
  <c r="E13" i="6"/>
  <c r="E7" i="6"/>
  <c r="E22" i="6"/>
  <c r="E26" i="6"/>
  <c r="E24" i="6"/>
  <c r="E29" i="6"/>
  <c r="E41" i="6"/>
  <c r="E17" i="6"/>
  <c r="E35" i="6"/>
  <c r="E54" i="6"/>
  <c r="E52" i="6"/>
  <c r="E46" i="6"/>
  <c r="E11" i="6"/>
  <c r="E15" i="6"/>
  <c r="E30" i="6"/>
  <c r="F14" i="6"/>
  <c r="G14" i="6" s="1"/>
  <c r="F39" i="6"/>
  <c r="G39" i="6" s="1"/>
  <c r="F25" i="6"/>
  <c r="G25" i="6" s="1"/>
  <c r="F13" i="6"/>
  <c r="G13" i="6" s="1"/>
  <c r="F7" i="6"/>
  <c r="G7" i="6" s="1"/>
  <c r="F24" i="6"/>
  <c r="G24" i="6" s="1"/>
  <c r="G17" i="6"/>
  <c r="F52" i="6"/>
  <c r="G52" i="6" s="1"/>
  <c r="F46" i="6"/>
  <c r="G46" i="6" s="1"/>
  <c r="F11" i="6"/>
  <c r="G11" i="6" s="1"/>
  <c r="F15" i="6"/>
  <c r="G15" i="6" s="1"/>
  <c r="F30" i="6"/>
  <c r="G30" i="6" s="1"/>
  <c r="H41" i="6" l="1"/>
  <c r="F47" i="7" l="1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58" i="7" l="1"/>
  <c r="H13" i="6"/>
  <c r="H28" i="6"/>
  <c r="H29" i="6"/>
  <c r="H24" i="6"/>
  <c r="H11" i="6"/>
  <c r="H14" i="6"/>
  <c r="H30" i="6"/>
  <c r="H35" i="6"/>
  <c r="H52" i="6"/>
  <c r="H54" i="6"/>
  <c r="H31" i="6"/>
  <c r="H25" i="6"/>
  <c r="H22" i="6"/>
  <c r="H32" i="6"/>
  <c r="H39" i="6"/>
  <c r="H27" i="6"/>
  <c r="H26" i="6"/>
  <c r="H7" i="6"/>
  <c r="H17" i="6"/>
  <c r="H15" i="6"/>
  <c r="H46" i="6"/>
  <c r="H38" i="6"/>
  <c r="H19" i="4" l="1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<sst xmlns="http://schemas.openxmlformats.org/spreadsheetml/2006/main" count="263" uniqueCount="101">
  <si>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</si>
  <si>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</si>
  <si>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</si>
  <si>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</si>
  <si>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</si>
  <si>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</si>
  <si>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</si>
  <si>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</si>
  <si>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IOC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</si>
  <si>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</si>
  <si>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</si>
  <si>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</si>
  <si>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</si>
  <si>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</si>
  <si>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</si>
  <si>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</si>
  <si>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</si>
  <si>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</si>
  <si>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</si>
  <si>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Lupin Ltd.</t>
  </si>
  <si>
    <t>JSW Steel Ltd.</t>
  </si>
  <si>
    <t>Sector</t>
  </si>
  <si>
    <t>SERVICES</t>
  </si>
  <si>
    <t>CONSTRUCTION</t>
  </si>
  <si>
    <t>FINANCIAL SERVICES</t>
  </si>
  <si>
    <t>MEDIA &amp; ENTERTAINMENT</t>
  </si>
  <si>
    <t>Hindustan Petroleum Corporation Ltd.</t>
  </si>
  <si>
    <t>Britannia Industries Ltd.</t>
  </si>
  <si>
    <t>Indiabulls Housing Finance Ltd.</t>
  </si>
  <si>
    <t>Nestle India Ltd.</t>
  </si>
  <si>
    <t>POWER</t>
  </si>
  <si>
    <t>Yes Bank</t>
  </si>
  <si>
    <t>Shree Cements</t>
  </si>
  <si>
    <t>Vedanta</t>
  </si>
  <si>
    <t>HDFC Life</t>
  </si>
  <si>
    <t>Gail Limited</t>
  </si>
  <si>
    <t>Tata Consumer Products</t>
  </si>
  <si>
    <t>Apollo Hospitals</t>
  </si>
  <si>
    <t>CONSUMER DURABLES</t>
  </si>
  <si>
    <t>AUTOMOBILE AND AUTO COMPONENTS</t>
  </si>
  <si>
    <t>CONSTRUCTION MATERIALS</t>
  </si>
  <si>
    <t>CHEMICALS</t>
  </si>
  <si>
    <t>Information Technology</t>
  </si>
  <si>
    <t>Fast Moving Consumer Goods</t>
  </si>
  <si>
    <t>Oil, Gas &amp; Consumable Fuels</t>
  </si>
  <si>
    <t>Telecommunication</t>
  </si>
  <si>
    <t>Healthcare</t>
  </si>
  <si>
    <t>Metals &amp; Mining</t>
  </si>
  <si>
    <t>www.nooreshtech.co.in</t>
  </si>
  <si>
    <t>Adani Enterprises</t>
  </si>
  <si>
    <t>Adani Enterprises Ltd.</t>
  </si>
  <si>
    <r>
      <rPr>
        <sz val="11"/>
        <rFont val="Calibri"/>
        <family val="2"/>
        <scheme val="minor"/>
      </rPr>
      <t>Adani Ports and Special Economic Zone Ltd.</t>
    </r>
  </si>
  <si>
    <r>
      <rPr>
        <sz val="11"/>
        <rFont val="Calibri"/>
        <family val="2"/>
        <scheme val="minor"/>
      </rPr>
      <t>Apollo Hospitals Enterprise Ltd.</t>
    </r>
  </si>
  <si>
    <r>
      <rPr>
        <sz val="11"/>
        <rFont val="Calibri"/>
        <family val="2"/>
        <scheme val="minor"/>
      </rPr>
      <t>Asian Paints Ltd.</t>
    </r>
  </si>
  <si>
    <r>
      <rPr>
        <sz val="11"/>
        <rFont val="Calibri"/>
        <family val="2"/>
        <scheme val="minor"/>
      </rPr>
      <t>Axis Bank Ltd.</t>
    </r>
  </si>
  <si>
    <r>
      <rPr>
        <sz val="11"/>
        <rFont val="Calibri"/>
        <family val="2"/>
        <scheme val="minor"/>
      </rPr>
      <t>Bajaj Auto Ltd.</t>
    </r>
  </si>
  <si>
    <r>
      <rPr>
        <sz val="11"/>
        <rFont val="Calibri"/>
        <family val="2"/>
        <scheme val="minor"/>
      </rPr>
      <t>Bajaj Finance Ltd.</t>
    </r>
  </si>
  <si>
    <r>
      <rPr>
        <sz val="11"/>
        <rFont val="Calibri"/>
        <family val="2"/>
        <scheme val="minor"/>
      </rPr>
      <t>Bajaj Finserv Ltd.</t>
    </r>
  </si>
  <si>
    <r>
      <rPr>
        <sz val="11"/>
        <rFont val="Calibri"/>
        <family val="2"/>
        <scheme val="minor"/>
      </rPr>
      <t>Bharat Petroleum Corporation Ltd.</t>
    </r>
  </si>
  <si>
    <r>
      <rPr>
        <sz val="11"/>
        <rFont val="Calibri"/>
        <family val="2"/>
        <scheme val="minor"/>
      </rPr>
      <t>Bharti Airtel Ltd.</t>
    </r>
  </si>
  <si>
    <r>
      <rPr>
        <sz val="11"/>
        <rFont val="Calibri"/>
        <family val="2"/>
        <scheme val="minor"/>
      </rPr>
      <t>Britannia Industries Ltd.</t>
    </r>
  </si>
  <si>
    <r>
      <rPr>
        <sz val="11"/>
        <rFont val="Calibri"/>
        <family val="2"/>
        <scheme val="minor"/>
      </rPr>
      <t>Cipla Ltd.</t>
    </r>
  </si>
  <si>
    <r>
      <rPr>
        <sz val="11"/>
        <rFont val="Calibri"/>
        <family val="2"/>
        <scheme val="minor"/>
      </rPr>
      <t>Coal India Ltd.</t>
    </r>
  </si>
  <si>
    <r>
      <rPr>
        <sz val="11"/>
        <rFont val="Calibri"/>
        <family val="2"/>
        <scheme val="minor"/>
      </rPr>
      <t>Divi's Laboratories Ltd.</t>
    </r>
  </si>
  <si>
    <r>
      <rPr>
        <sz val="11"/>
        <rFont val="Calibri"/>
        <family val="2"/>
        <scheme val="minor"/>
      </rPr>
      <t>Dr. Reddy's Laboratories Ltd.</t>
    </r>
  </si>
  <si>
    <r>
      <rPr>
        <sz val="11"/>
        <rFont val="Calibri"/>
        <family val="2"/>
        <scheme val="minor"/>
      </rPr>
      <t>Eicher Motors Ltd.</t>
    </r>
  </si>
  <si>
    <r>
      <rPr>
        <sz val="11"/>
        <rFont val="Calibri"/>
        <family val="2"/>
        <scheme val="minor"/>
      </rPr>
      <t>Grasim Industries Ltd.</t>
    </r>
  </si>
  <si>
    <r>
      <rPr>
        <sz val="11"/>
        <rFont val="Calibri"/>
        <family val="2"/>
        <scheme val="minor"/>
      </rPr>
      <t>HCL Technologies Ltd.</t>
    </r>
  </si>
  <si>
    <r>
      <rPr>
        <sz val="11"/>
        <rFont val="Calibri"/>
        <family val="2"/>
        <scheme val="minor"/>
      </rPr>
      <t>HDFC Bank Ltd.</t>
    </r>
  </si>
  <si>
    <r>
      <rPr>
        <sz val="11"/>
        <rFont val="Calibri"/>
        <family val="2"/>
        <scheme val="minor"/>
      </rPr>
      <t>HDFC Life Insurance Company Ltd.</t>
    </r>
  </si>
  <si>
    <r>
      <rPr>
        <sz val="11"/>
        <rFont val="Calibri"/>
        <family val="2"/>
        <scheme val="minor"/>
      </rPr>
      <t>Hero MotoCorp Ltd.</t>
    </r>
  </si>
  <si>
    <r>
      <rPr>
        <sz val="11"/>
        <rFont val="Calibri"/>
        <family val="2"/>
        <scheme val="minor"/>
      </rPr>
      <t>Hindalco Industries Ltd.</t>
    </r>
  </si>
  <si>
    <r>
      <rPr>
        <sz val="11"/>
        <rFont val="Calibri"/>
        <family val="2"/>
        <scheme val="minor"/>
      </rPr>
      <t>Hindustan Unilever Ltd.</t>
    </r>
  </si>
  <si>
    <r>
      <rPr>
        <sz val="11"/>
        <rFont val="Calibri"/>
        <family val="2"/>
        <scheme val="minor"/>
      </rPr>
      <t>Housing Development Finance Corporation Ltd.</t>
    </r>
  </si>
  <si>
    <r>
      <rPr>
        <sz val="11"/>
        <rFont val="Calibri"/>
        <family val="2"/>
        <scheme val="minor"/>
      </rPr>
      <t>ICICI Bank Ltd.</t>
    </r>
  </si>
  <si>
    <r>
      <rPr>
        <sz val="11"/>
        <rFont val="Calibri"/>
        <family val="2"/>
        <scheme val="minor"/>
      </rPr>
      <t>ITC Ltd.</t>
    </r>
  </si>
  <si>
    <r>
      <rPr>
        <sz val="11"/>
        <rFont val="Calibri"/>
        <family val="2"/>
        <scheme val="minor"/>
      </rPr>
      <t>IndusInd Bank Ltd.</t>
    </r>
  </si>
  <si>
    <r>
      <rPr>
        <sz val="11"/>
        <rFont val="Calibri"/>
        <family val="2"/>
        <scheme val="minor"/>
      </rPr>
      <t>Infosys Ltd.</t>
    </r>
  </si>
  <si>
    <r>
      <rPr>
        <sz val="11"/>
        <rFont val="Calibri"/>
        <family val="2"/>
        <scheme val="minor"/>
      </rPr>
      <t>JSW Steel Ltd.</t>
    </r>
  </si>
  <si>
    <r>
      <rPr>
        <sz val="11"/>
        <rFont val="Calibri"/>
        <family val="2"/>
        <scheme val="minor"/>
      </rPr>
      <t>Kotak Mahindra Bank Ltd.</t>
    </r>
  </si>
  <si>
    <r>
      <rPr>
        <sz val="11"/>
        <rFont val="Calibri"/>
        <family val="2"/>
        <scheme val="minor"/>
      </rPr>
      <t>Larsen &amp; Toubro Ltd.</t>
    </r>
  </si>
  <si>
    <r>
      <rPr>
        <sz val="11"/>
        <rFont val="Calibri"/>
        <family val="2"/>
        <scheme val="minor"/>
      </rPr>
      <t>Mahindra &amp; Mahindra Ltd.</t>
    </r>
  </si>
  <si>
    <r>
      <rPr>
        <sz val="11"/>
        <rFont val="Calibri"/>
        <family val="2"/>
        <scheme val="minor"/>
      </rPr>
      <t>Maruti Suzuki India Ltd.</t>
    </r>
  </si>
  <si>
    <r>
      <rPr>
        <sz val="11"/>
        <rFont val="Calibri"/>
        <family val="2"/>
        <scheme val="minor"/>
      </rPr>
      <t>NTPC Ltd.</t>
    </r>
  </si>
  <si>
    <r>
      <rPr>
        <sz val="11"/>
        <rFont val="Calibri"/>
        <family val="2"/>
        <scheme val="minor"/>
      </rPr>
      <t>Nestle India Ltd.</t>
    </r>
  </si>
  <si>
    <r>
      <rPr>
        <sz val="11"/>
        <rFont val="Calibri"/>
        <family val="2"/>
        <scheme val="minor"/>
      </rPr>
      <t>Oil &amp; Natural Gas Corporation Ltd.</t>
    </r>
  </si>
  <si>
    <r>
      <rPr>
        <sz val="11"/>
        <rFont val="Calibri"/>
        <family val="2"/>
        <scheme val="minor"/>
      </rPr>
      <t>Power Grid Corporation of India Ltd.</t>
    </r>
  </si>
  <si>
    <r>
      <rPr>
        <sz val="11"/>
        <rFont val="Calibri"/>
        <family val="2"/>
        <scheme val="minor"/>
      </rPr>
      <t>Reliance Industries Ltd.</t>
    </r>
  </si>
  <si>
    <r>
      <rPr>
        <sz val="11"/>
        <rFont val="Calibri"/>
        <family val="2"/>
        <scheme val="minor"/>
      </rPr>
      <t>SBI Life Insurance Company Ltd.</t>
    </r>
  </si>
  <si>
    <r>
      <rPr>
        <sz val="11"/>
        <rFont val="Calibri"/>
        <family val="2"/>
        <scheme val="minor"/>
      </rPr>
      <t>State Bank of India</t>
    </r>
  </si>
  <si>
    <r>
      <rPr>
        <sz val="11"/>
        <rFont val="Calibri"/>
        <family val="2"/>
        <scheme val="minor"/>
      </rPr>
      <t>Sun Pharmaceutical Industries Ltd.</t>
    </r>
  </si>
  <si>
    <r>
      <rPr>
        <sz val="11"/>
        <rFont val="Calibri"/>
        <family val="2"/>
        <scheme val="minor"/>
      </rPr>
      <t>Tata Consultancy Services Ltd.</t>
    </r>
  </si>
  <si>
    <r>
      <rPr>
        <sz val="11"/>
        <rFont val="Calibri"/>
        <family val="2"/>
        <scheme val="minor"/>
      </rPr>
      <t>Tata Consumer Products Ltd.</t>
    </r>
  </si>
  <si>
    <r>
      <rPr>
        <sz val="11"/>
        <rFont val="Calibri"/>
        <family val="2"/>
        <scheme val="minor"/>
      </rPr>
      <t>Tata Motors Ltd.</t>
    </r>
  </si>
  <si>
    <r>
      <rPr>
        <sz val="11"/>
        <rFont val="Calibri"/>
        <family val="2"/>
        <scheme val="minor"/>
      </rPr>
      <t>Tata Steel Ltd.</t>
    </r>
  </si>
  <si>
    <r>
      <rPr>
        <sz val="11"/>
        <rFont val="Calibri"/>
        <family val="2"/>
        <scheme val="minor"/>
      </rPr>
      <t>Tech Mahindra Ltd.</t>
    </r>
  </si>
  <si>
    <r>
      <rPr>
        <sz val="11"/>
        <rFont val="Calibri"/>
        <family val="2"/>
        <scheme val="minor"/>
      </rPr>
      <t>Titan Company Ltd.</t>
    </r>
  </si>
  <si>
    <r>
      <rPr>
        <sz val="11"/>
        <rFont val="Calibri"/>
        <family val="2"/>
        <scheme val="minor"/>
      </rPr>
      <t>UPL Ltd.</t>
    </r>
  </si>
  <si>
    <r>
      <rPr>
        <sz val="11"/>
        <rFont val="Calibri"/>
        <family val="2"/>
        <scheme val="minor"/>
      </rPr>
      <t>UltraTech Cement Ltd.</t>
    </r>
  </si>
  <si>
    <r>
      <rPr>
        <sz val="11"/>
        <rFont val="Calibri"/>
        <family val="2"/>
        <scheme val="minor"/>
      </rPr>
      <t>Wipro Ltd.</t>
    </r>
  </si>
  <si>
    <t>Ape-23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</si>
</sst>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/>
    <xf numFmtId="2" fontId="0" fillId="4" borderId="1" xfId="0" applyNumberFormat="1" applyFill="1" applyBorder="1"/>
    <xf numFmtId="0" fontId="0" fillId="4" borderId="1" xfId="0" applyFill="1" applyBorder="1"/>
    <xf numFmtId="2" fontId="6" fillId="2" borderId="1" xfId="0" applyNumberFormat="1" applyFont="1" applyFill="1" applyBorder="1"/>
    <xf numFmtId="0" fontId="0" fillId="0" borderId="1" xfId="0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8" xfId="3" applyFont="1" applyBorder="1" applyAlignment="1">
      <alignment horizontal="center"/>
    </xf>
    <xf numFmtId="0" fontId="11" fillId="0" borderId="4" xfId="3" applyBorder="1" applyAlignment="1"/>
    <xf numFmtId="0" fontId="10" fillId="4" borderId="1" xfId="0" applyFont="1" applyFill="1" applyBorder="1" applyAlignment="1">
      <alignment horizontal="center"/>
    </xf>
    <xf numFmtId="0" fontId="0" fillId="7" borderId="0" xfId="0" applyFill="1"/>
    <xf numFmtId="0" fontId="6" fillId="7" borderId="0" xfId="0" applyFont="1" applyFill="1" applyAlignment="1">
      <alignment horizontal="left"/>
    </xf>
    <xf numFmtId="0" fontId="0" fillId="4" borderId="10" xfId="0" applyFill="1" applyBorder="1" applyAlignment="1">
      <alignment horizontal="left" vertical="top" wrapText="1"/>
    </xf>
    <xf numFmtId="0" fontId="12" fillId="0" borderId="8" xfId="3" applyFont="1" applyBorder="1" applyAlignment="1">
      <alignment horizontal="center"/>
    </xf>
    <xf numFmtId="0" fontId="12" fillId="4" borderId="8" xfId="3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top" shrinkToFit="1"/>
    </xf>
    <xf numFmtId="0" fontId="0" fillId="0" borderId="0" xfId="0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579392</xdr:colOff>
      <xdr:row>1</xdr:row>
      <xdr:rowOff>87358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41392" y="27241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434340</xdr:colOff>
      <xdr:row>22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84895" y="729615"/>
          <a:ext cx="2082165" cy="3682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58.8% of Nifty </a:t>
          </a:r>
        </a:p>
        <a:p>
          <a:endParaRPr lang="en-US" sz="1100" b="1" baseline="0"/>
        </a:p>
        <a:p>
          <a:r>
            <a:rPr lang="en-US" sz="1100" b="1" baseline="0"/>
            <a:t>Top 20 stocks = 77.57%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endParaRPr lang="en-US" sz="1100" b="1" baseline="0"/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Apr 2023.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1286949</xdr:colOff>
      <xdr:row>1</xdr:row>
      <xdr:rowOff>72578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8695" y="255029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90102</xdr:colOff>
      <xdr:row>19</xdr:row>
      <xdr:rowOff>22860</xdr:rowOff>
    </xdr:from>
    <xdr:to>
      <xdr:col>17</xdr:col>
      <xdr:colOff>586740</xdr:colOff>
      <xdr:row>31</xdr:row>
      <xdr:rowOff>53340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83176" y="3446711"/>
          <a:ext cx="11096419" cy="21929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1. Consumer</a:t>
          </a:r>
          <a:r>
            <a:rPr lang="en-US" sz="1100" b="1" baseline="0"/>
            <a:t> goods sector is now divided into Consumer Durables and FMCG.</a:t>
          </a:r>
        </a:p>
        <a:p>
          <a:r>
            <a:rPr lang="en-US" sz="1100" b="1"/>
            <a:t>2. 'Oil and Gas' now renamed as 'Oil, Gas and consumable fuels'. Coal India now classified</a:t>
          </a:r>
          <a:r>
            <a:rPr lang="en-US" sz="1100" b="1" baseline="0"/>
            <a:t> under Oil, Gas and Consumable fuels. Earlier it was classified under metals. IOC out from index which was classified under Oil and Gas</a:t>
          </a:r>
        </a:p>
        <a:p>
          <a:r>
            <a:rPr lang="en-US" sz="1100" b="1" baseline="0"/>
            <a:t>3. 'Automobile' Sector renamed as 'Automobile and Auto Components'.</a:t>
          </a:r>
        </a:p>
        <a:p>
          <a:r>
            <a:rPr lang="en-US" sz="1100" b="1" baseline="0"/>
            <a:t>4. 'Metals' renamed as 'Metals and Mining'. Coal India no longer classified under this sector.</a:t>
          </a:r>
        </a:p>
        <a:p>
          <a:r>
            <a:rPr lang="en-US" sz="1100" b="1" baseline="0"/>
            <a:t>5. 'Cement and Cement Products' sector renamed as 'Construction Material'.</a:t>
          </a:r>
        </a:p>
        <a:p>
          <a:r>
            <a:rPr lang="en-US" sz="1100" b="1" baseline="0"/>
            <a:t>6. 'Pharma' sector renamed as 'Healthcare' and Apollo hospital is included in the index under this sector.</a:t>
          </a:r>
        </a:p>
        <a:p>
          <a:r>
            <a:rPr lang="en-US" sz="1100" b="1" baseline="0"/>
            <a:t>7. 'Fertilizers and Pesticides' sector renamed as 'Chemicals'. 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ooreshtech.co.in/" TargetMode="External"/><Relationship Id="rId1" Type="http://schemas.openxmlformats.org/officeDocument/2006/relationships/hyperlink" Target="http://www.nooreshtech.co.in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9"/>
  <sheetViews>
    <sheetView tabSelected="1" zoomScale="70" zoomScaleNormal="70" workbookViewId="0">
      <selection activeCell="J25" sqref="J25"/>
    </sheetView>
  </sheetViews>
  <sheetFormatPr defaultRowHeight="14.4" x14ac:dyDescent="0.3"/>
  <cols>
    <col min="1" max="1" width="11.109375" customWidth="1"/>
    <col min="2" max="2" width="36.88671875" bestFit="1" customWidth="1"/>
    <col min="3" max="3" width="12.5546875" style="32" customWidth="1"/>
    <col min="4" max="4" width="13.88671875" style="32" customWidth="1"/>
    <col min="5" max="5" width="14.109375" customWidth="1"/>
    <col min="6" max="6" width="12.109375" style="32" customWidth="1"/>
    <col min="7" max="7" width="8.109375" style="32" bestFit="1" customWidth="1"/>
    <col min="8" max="8" width="18" style="32" customWidth="1"/>
    <col min="13" max="13" width="2.44140625" customWidth="1"/>
  </cols>
  <sheetData>
    <row r="2" spans="2:8" x14ac:dyDescent="0.3">
      <c r="B2" s="1"/>
      <c r="C2" s="42"/>
      <c r="D2" s="42"/>
      <c r="E2" s="2"/>
      <c r="F2" s="42"/>
      <c r="G2" s="42"/>
      <c r="H2" s="35"/>
    </row>
    <row r="3" spans="2:8" x14ac:dyDescent="0.3">
      <c r="B3" s="4"/>
      <c r="C3" s="43"/>
      <c r="D3" s="43"/>
      <c r="E3" s="5"/>
      <c r="F3" s="43"/>
      <c r="G3" s="43"/>
      <c r="H3" s="36"/>
    </row>
    <row r="4" spans="2:8" x14ac:dyDescent="0.3">
      <c r="B4" s="4"/>
      <c r="C4" s="43"/>
      <c r="D4" s="43"/>
      <c r="E4" s="5"/>
      <c r="F4" s="43"/>
      <c r="G4" s="43"/>
      <c r="H4" s="36"/>
    </row>
    <row r="5" spans="2:8" x14ac:dyDescent="0.3">
      <c r="B5" s="7"/>
      <c r="C5" s="44"/>
      <c r="D5" s="44"/>
      <c r="E5" s="8"/>
      <c r="F5" s="44"/>
      <c r="G5" s="44"/>
      <c r="H5" s="37"/>
    </row>
    <row r="6" spans="2:8" ht="36" x14ac:dyDescent="0.3">
      <c r="B6" s="46" t="s">
        <v>0</v>
      </c>
      <c r="C6" s="46" t="s">
        <v>6</v>
      </c>
      <c r="D6" s="46" t="s">
        <v>1</v>
      </c>
      <c r="E6" s="47" t="s">
        <v>2</v>
      </c>
      <c r="F6" s="48" t="s">
        <v>3</v>
      </c>
      <c r="G6" s="47" t="s">
        <v>7</v>
      </c>
      <c r="H6" s="47" t="s">
        <v>2</v>
      </c>
    </row>
    <row r="7" spans="2:8" ht="15" customHeight="1" x14ac:dyDescent="0.3">
      <c r="B7" s="61" t="s">
        <v>87</v>
      </c>
      <c r="C7" s="65">
        <v>2420.5</v>
      </c>
      <c r="D7" s="65">
        <v>10.32</v>
      </c>
      <c r="E7" s="22">
        <f t="shared" ref="E7:E38" si="0">$E$58*D7/100</f>
        <v>1864.3080000000002</v>
      </c>
      <c r="F7" s="49">
        <f t="shared" ref="F7:F38" si="1">C7</f>
        <v>2420.5</v>
      </c>
      <c r="G7" s="22">
        <f t="shared" ref="G7:G38" si="2">(F7-C7)/C7*100</f>
        <v>0</v>
      </c>
      <c r="H7" s="22">
        <f t="shared" ref="H7:H38" si="3">E7+((E7*G7)/100)</f>
        <v>1864.3080000000002</v>
      </c>
    </row>
    <row r="8" spans="2:8" x14ac:dyDescent="0.3">
      <c r="B8" s="61" t="s">
        <v>68</v>
      </c>
      <c r="C8" s="65">
        <v>1687.6</v>
      </c>
      <c r="D8" s="65">
        <v>9.3800000000000008</v>
      </c>
      <c r="E8" s="22">
        <f t="shared" si="0"/>
        <v>1694.4970000000001</v>
      </c>
      <c r="F8" s="49">
        <f t="shared" si="1"/>
        <v>1687.6</v>
      </c>
      <c r="G8" s="22">
        <f t="shared" si="2"/>
        <v>0</v>
      </c>
      <c r="H8" s="22">
        <f t="shared" si="3"/>
        <v>1694.4970000000001</v>
      </c>
    </row>
    <row r="9" spans="2:8" x14ac:dyDescent="0.3">
      <c r="B9" s="61" t="s">
        <v>74</v>
      </c>
      <c r="C9" s="65">
        <v>917.65</v>
      </c>
      <c r="D9" s="65">
        <v>8.08</v>
      </c>
      <c r="E9" s="22">
        <f t="shared" si="0"/>
        <v>1459.652</v>
      </c>
      <c r="F9" s="49">
        <f t="shared" si="1"/>
        <v>917.65</v>
      </c>
      <c r="G9" s="22">
        <f t="shared" si="2"/>
        <v>0</v>
      </c>
      <c r="H9" s="22">
        <f t="shared" si="3"/>
        <v>1459.652</v>
      </c>
    </row>
    <row r="10" spans="2:8" ht="14.25" customHeight="1" x14ac:dyDescent="0.3">
      <c r="B10" s="61" t="s">
        <v>73</v>
      </c>
      <c r="C10" s="65">
        <v>2775.6</v>
      </c>
      <c r="D10" s="65">
        <v>6.34</v>
      </c>
      <c r="E10" s="22">
        <f t="shared" si="0"/>
        <v>1145.3209999999999</v>
      </c>
      <c r="F10" s="49">
        <f t="shared" si="1"/>
        <v>2775.6</v>
      </c>
      <c r="G10" s="22">
        <f t="shared" si="2"/>
        <v>0</v>
      </c>
      <c r="H10" s="22">
        <f t="shared" si="3"/>
        <v>1145.3209999999999</v>
      </c>
    </row>
    <row r="11" spans="2:8" x14ac:dyDescent="0.3">
      <c r="B11" s="61" t="s">
        <v>77</v>
      </c>
      <c r="C11" s="65">
        <v>1252.75</v>
      </c>
      <c r="D11" s="65">
        <v>5.63</v>
      </c>
      <c r="E11" s="22">
        <f t="shared" si="0"/>
        <v>1017.0595</v>
      </c>
      <c r="F11" s="49">
        <f t="shared" si="1"/>
        <v>1252.75</v>
      </c>
      <c r="G11" s="22">
        <f t="shared" si="2"/>
        <v>0</v>
      </c>
      <c r="H11" s="22">
        <f t="shared" si="3"/>
        <v>1017.0595</v>
      </c>
    </row>
    <row r="12" spans="2:8" x14ac:dyDescent="0.3">
      <c r="B12" s="61" t="s">
        <v>75</v>
      </c>
      <c r="C12" s="65">
        <v>425.55</v>
      </c>
      <c r="D12" s="65">
        <v>4.7300000000000004</v>
      </c>
      <c r="E12" s="22">
        <f t="shared" si="0"/>
        <v>854.47450000000015</v>
      </c>
      <c r="F12" s="49">
        <f t="shared" si="1"/>
        <v>425.55</v>
      </c>
      <c r="G12" s="22">
        <f t="shared" si="2"/>
        <v>0</v>
      </c>
      <c r="H12" s="22">
        <f t="shared" si="3"/>
        <v>854.47450000000015</v>
      </c>
    </row>
    <row r="13" spans="2:8" x14ac:dyDescent="0.3">
      <c r="B13" s="61" t="s">
        <v>91</v>
      </c>
      <c r="C13" s="65">
        <v>3219.25</v>
      </c>
      <c r="D13" s="65">
        <v>4.16</v>
      </c>
      <c r="E13" s="22">
        <f t="shared" si="0"/>
        <v>751.50400000000013</v>
      </c>
      <c r="F13" s="49">
        <f t="shared" si="1"/>
        <v>3219.25</v>
      </c>
      <c r="G13" s="22">
        <f t="shared" si="2"/>
        <v>0</v>
      </c>
      <c r="H13" s="22">
        <f t="shared" si="3"/>
        <v>751.50400000000013</v>
      </c>
    </row>
    <row r="14" spans="2:8" x14ac:dyDescent="0.3">
      <c r="B14" s="61" t="s">
        <v>80</v>
      </c>
      <c r="C14" s="65">
        <v>2364.4</v>
      </c>
      <c r="D14" s="65">
        <v>3.6</v>
      </c>
      <c r="E14" s="22">
        <f t="shared" si="0"/>
        <v>650.34</v>
      </c>
      <c r="F14" s="49">
        <f t="shared" si="1"/>
        <v>2364.4</v>
      </c>
      <c r="G14" s="22">
        <f t="shared" si="2"/>
        <v>0</v>
      </c>
      <c r="H14" s="22">
        <f t="shared" si="3"/>
        <v>650.34</v>
      </c>
    </row>
    <row r="15" spans="2:8" x14ac:dyDescent="0.3">
      <c r="B15" s="61" t="s">
        <v>79</v>
      </c>
      <c r="C15" s="65">
        <v>1938.05</v>
      </c>
      <c r="D15" s="65">
        <v>3.59</v>
      </c>
      <c r="E15" s="22">
        <f t="shared" si="0"/>
        <v>648.5335</v>
      </c>
      <c r="F15" s="49">
        <f t="shared" si="1"/>
        <v>1938.05</v>
      </c>
      <c r="G15" s="22">
        <f t="shared" si="2"/>
        <v>0</v>
      </c>
      <c r="H15" s="22">
        <f t="shared" si="3"/>
        <v>648.5335</v>
      </c>
    </row>
    <row r="16" spans="2:8" x14ac:dyDescent="0.3">
      <c r="B16" s="61" t="s">
        <v>54</v>
      </c>
      <c r="C16" s="65">
        <v>860</v>
      </c>
      <c r="D16" s="65">
        <v>2.97</v>
      </c>
      <c r="E16" s="22">
        <f t="shared" si="0"/>
        <v>536.53050000000007</v>
      </c>
      <c r="F16" s="49">
        <f t="shared" si="1"/>
        <v>860</v>
      </c>
      <c r="G16" s="22">
        <f t="shared" si="2"/>
        <v>0</v>
      </c>
      <c r="H16" s="22">
        <f t="shared" si="3"/>
        <v>536.53050000000007</v>
      </c>
    </row>
    <row r="17" spans="2:8" x14ac:dyDescent="0.3">
      <c r="B17" s="61" t="s">
        <v>89</v>
      </c>
      <c r="C17" s="65">
        <v>578.29999999999995</v>
      </c>
      <c r="D17" s="65">
        <v>2.8</v>
      </c>
      <c r="E17" s="22">
        <f t="shared" si="0"/>
        <v>505.82</v>
      </c>
      <c r="F17" s="49">
        <f t="shared" si="1"/>
        <v>578.29999999999995</v>
      </c>
      <c r="G17" s="22">
        <f t="shared" si="2"/>
        <v>0</v>
      </c>
      <c r="H17" s="22">
        <f t="shared" si="3"/>
        <v>505.82</v>
      </c>
    </row>
    <row r="18" spans="2:8" x14ac:dyDescent="0.3">
      <c r="B18" s="61" t="s">
        <v>72</v>
      </c>
      <c r="C18" s="65">
        <v>2457.3000000000002</v>
      </c>
      <c r="D18" s="65">
        <v>2.77</v>
      </c>
      <c r="E18" s="22">
        <f t="shared" si="0"/>
        <v>500.40050000000002</v>
      </c>
      <c r="F18" s="49">
        <f t="shared" si="1"/>
        <v>2457.3000000000002</v>
      </c>
      <c r="G18" s="22">
        <f t="shared" si="2"/>
        <v>0</v>
      </c>
      <c r="H18" s="22">
        <f t="shared" si="3"/>
        <v>500.40050000000002</v>
      </c>
    </row>
    <row r="19" spans="2:8" x14ac:dyDescent="0.3">
      <c r="B19" s="61" t="s">
        <v>59</v>
      </c>
      <c r="C19" s="65">
        <v>799.3</v>
      </c>
      <c r="D19" s="65">
        <v>2.4700000000000002</v>
      </c>
      <c r="E19" s="22">
        <f t="shared" si="0"/>
        <v>446.20550000000003</v>
      </c>
      <c r="F19" s="49">
        <f t="shared" si="1"/>
        <v>799.3</v>
      </c>
      <c r="G19" s="22">
        <f t="shared" si="2"/>
        <v>0</v>
      </c>
      <c r="H19" s="22">
        <f t="shared" si="3"/>
        <v>446.20550000000003</v>
      </c>
    </row>
    <row r="20" spans="2:8" x14ac:dyDescent="0.3">
      <c r="B20" s="61" t="s">
        <v>56</v>
      </c>
      <c r="C20" s="65">
        <v>6280.1</v>
      </c>
      <c r="D20" s="65">
        <v>2.11</v>
      </c>
      <c r="E20" s="22">
        <f t="shared" si="0"/>
        <v>381.17149999999992</v>
      </c>
      <c r="F20" s="49">
        <f t="shared" si="1"/>
        <v>6280.1</v>
      </c>
      <c r="G20" s="22">
        <f t="shared" si="2"/>
        <v>0</v>
      </c>
      <c r="H20" s="22">
        <f t="shared" si="3"/>
        <v>381.17149999999992</v>
      </c>
    </row>
    <row r="21" spans="2:8" x14ac:dyDescent="0.3">
      <c r="B21" s="61" t="s">
        <v>53</v>
      </c>
      <c r="C21" s="65">
        <v>2902.35</v>
      </c>
      <c r="D21" s="65">
        <v>1.65</v>
      </c>
      <c r="E21" s="22">
        <f t="shared" si="0"/>
        <v>298.07249999999999</v>
      </c>
      <c r="F21" s="49">
        <f t="shared" si="1"/>
        <v>2902.35</v>
      </c>
      <c r="G21" s="22">
        <f t="shared" si="2"/>
        <v>0</v>
      </c>
      <c r="H21" s="22">
        <f t="shared" si="3"/>
        <v>298.07249999999999</v>
      </c>
    </row>
    <row r="22" spans="2:8" x14ac:dyDescent="0.3">
      <c r="B22" s="61" t="s">
        <v>82</v>
      </c>
      <c r="C22" s="65">
        <v>8589.5499999999993</v>
      </c>
      <c r="D22" s="65">
        <v>1.44</v>
      </c>
      <c r="E22" s="22">
        <f t="shared" si="0"/>
        <v>260.13599999999997</v>
      </c>
      <c r="F22" s="49">
        <f t="shared" si="1"/>
        <v>8589.5499999999993</v>
      </c>
      <c r="G22" s="22">
        <f t="shared" si="2"/>
        <v>0</v>
      </c>
      <c r="H22" s="22">
        <f t="shared" si="3"/>
        <v>260.13599999999997</v>
      </c>
    </row>
    <row r="23" spans="2:8" x14ac:dyDescent="0.3">
      <c r="B23" s="61" t="s">
        <v>67</v>
      </c>
      <c r="C23" s="65">
        <v>1064.0999999999999</v>
      </c>
      <c r="D23" s="65">
        <v>1.42</v>
      </c>
      <c r="E23" s="22">
        <f t="shared" si="0"/>
        <v>256.52299999999997</v>
      </c>
      <c r="F23" s="49">
        <f t="shared" si="1"/>
        <v>1064.0999999999999</v>
      </c>
      <c r="G23" s="22">
        <f t="shared" si="2"/>
        <v>0</v>
      </c>
      <c r="H23" s="22">
        <f t="shared" si="3"/>
        <v>256.52299999999997</v>
      </c>
    </row>
    <row r="24" spans="2:8" x14ac:dyDescent="0.3">
      <c r="B24" s="61" t="s">
        <v>96</v>
      </c>
      <c r="C24" s="65">
        <v>2641.85</v>
      </c>
      <c r="D24" s="65">
        <v>1.39</v>
      </c>
      <c r="E24" s="22">
        <f t="shared" si="0"/>
        <v>251.1035</v>
      </c>
      <c r="F24" s="49">
        <f t="shared" si="1"/>
        <v>2641.85</v>
      </c>
      <c r="G24" s="22">
        <f t="shared" si="2"/>
        <v>0</v>
      </c>
      <c r="H24" s="22">
        <f t="shared" si="3"/>
        <v>251.1035</v>
      </c>
    </row>
    <row r="25" spans="2:8" x14ac:dyDescent="0.3">
      <c r="B25" s="61" t="s">
        <v>81</v>
      </c>
      <c r="C25" s="65">
        <v>1226.9000000000001</v>
      </c>
      <c r="D25" s="65">
        <v>1.38</v>
      </c>
      <c r="E25" s="22">
        <f t="shared" si="0"/>
        <v>249.29699999999997</v>
      </c>
      <c r="F25" s="49">
        <f t="shared" si="1"/>
        <v>1226.9000000000001</v>
      </c>
      <c r="G25" s="22">
        <f t="shared" si="2"/>
        <v>0</v>
      </c>
      <c r="H25" s="22">
        <f t="shared" si="3"/>
        <v>249.29699999999997</v>
      </c>
    </row>
    <row r="26" spans="2:8" x14ac:dyDescent="0.3">
      <c r="B26" s="61" t="s">
        <v>90</v>
      </c>
      <c r="C26" s="65">
        <v>987.65</v>
      </c>
      <c r="D26" s="65">
        <v>1.34</v>
      </c>
      <c r="E26" s="22">
        <f t="shared" si="0"/>
        <v>242.07100000000003</v>
      </c>
      <c r="F26" s="49">
        <f t="shared" si="1"/>
        <v>987.65</v>
      </c>
      <c r="G26" s="22">
        <f t="shared" si="2"/>
        <v>0</v>
      </c>
      <c r="H26" s="22">
        <f t="shared" si="3"/>
        <v>242.07100000000003</v>
      </c>
    </row>
    <row r="27" spans="2:8" x14ac:dyDescent="0.3">
      <c r="B27" s="61" t="s">
        <v>94</v>
      </c>
      <c r="C27" s="65">
        <v>107.95</v>
      </c>
      <c r="D27" s="65">
        <v>1.1000000000000001</v>
      </c>
      <c r="E27" s="22">
        <f t="shared" si="0"/>
        <v>198.715</v>
      </c>
      <c r="F27" s="49">
        <f t="shared" si="1"/>
        <v>107.95</v>
      </c>
      <c r="G27" s="22">
        <f t="shared" si="2"/>
        <v>0</v>
      </c>
      <c r="H27" s="22">
        <f t="shared" si="3"/>
        <v>198.715</v>
      </c>
    </row>
    <row r="28" spans="2:8" x14ac:dyDescent="0.3">
      <c r="B28" s="61" t="s">
        <v>98</v>
      </c>
      <c r="C28" s="65">
        <v>7556.2</v>
      </c>
      <c r="D28" s="65">
        <v>1.1000000000000001</v>
      </c>
      <c r="E28" s="22">
        <f t="shared" si="0"/>
        <v>198.715</v>
      </c>
      <c r="F28" s="49">
        <f t="shared" si="1"/>
        <v>7556.2</v>
      </c>
      <c r="G28" s="22">
        <f t="shared" si="2"/>
        <v>0</v>
      </c>
      <c r="H28" s="22">
        <f t="shared" si="3"/>
        <v>198.715</v>
      </c>
    </row>
    <row r="29" spans="2:8" x14ac:dyDescent="0.3">
      <c r="B29" s="61" t="s">
        <v>93</v>
      </c>
      <c r="C29" s="65">
        <v>484.95</v>
      </c>
      <c r="D29" s="65">
        <v>1.08</v>
      </c>
      <c r="E29" s="22">
        <f t="shared" si="0"/>
        <v>195.102</v>
      </c>
      <c r="F29" s="49">
        <f t="shared" si="1"/>
        <v>484.95</v>
      </c>
      <c r="G29" s="22">
        <f t="shared" si="2"/>
        <v>0</v>
      </c>
      <c r="H29" s="22">
        <f t="shared" si="3"/>
        <v>195.102</v>
      </c>
    </row>
    <row r="30" spans="2:8" ht="15" customHeight="1" x14ac:dyDescent="0.3">
      <c r="B30" s="61" t="s">
        <v>83</v>
      </c>
      <c r="C30" s="65">
        <v>172</v>
      </c>
      <c r="D30" s="65">
        <v>1.03</v>
      </c>
      <c r="E30" s="22">
        <f t="shared" si="0"/>
        <v>186.06950000000001</v>
      </c>
      <c r="F30" s="49">
        <f t="shared" si="1"/>
        <v>172</v>
      </c>
      <c r="G30" s="22">
        <f t="shared" si="2"/>
        <v>0</v>
      </c>
      <c r="H30" s="22">
        <f t="shared" si="3"/>
        <v>186.06950000000001</v>
      </c>
    </row>
    <row r="31" spans="2:8" x14ac:dyDescent="0.3">
      <c r="B31" s="61" t="s">
        <v>86</v>
      </c>
      <c r="C31" s="65">
        <v>237.25</v>
      </c>
      <c r="D31" s="65">
        <v>1.02</v>
      </c>
      <c r="E31" s="22">
        <f t="shared" si="0"/>
        <v>184.26300000000001</v>
      </c>
      <c r="F31" s="49">
        <f t="shared" si="1"/>
        <v>237.25</v>
      </c>
      <c r="G31" s="22">
        <f t="shared" si="2"/>
        <v>0</v>
      </c>
      <c r="H31" s="22">
        <f t="shared" si="3"/>
        <v>184.26300000000001</v>
      </c>
    </row>
    <row r="32" spans="2:8" x14ac:dyDescent="0.3">
      <c r="B32" s="61" t="s">
        <v>84</v>
      </c>
      <c r="C32" s="65">
        <v>21761.4</v>
      </c>
      <c r="D32" s="65">
        <v>0.98</v>
      </c>
      <c r="E32" s="22">
        <f t="shared" si="0"/>
        <v>177.03700000000001</v>
      </c>
      <c r="F32" s="49">
        <f t="shared" si="1"/>
        <v>21761.4</v>
      </c>
      <c r="G32" s="22">
        <f t="shared" si="2"/>
        <v>0</v>
      </c>
      <c r="H32" s="22">
        <f t="shared" si="3"/>
        <v>177.03700000000001</v>
      </c>
    </row>
    <row r="33" spans="2:8" x14ac:dyDescent="0.3">
      <c r="B33" s="61" t="s">
        <v>76</v>
      </c>
      <c r="C33" s="65">
        <v>1152.8</v>
      </c>
      <c r="D33" s="65">
        <v>0.95</v>
      </c>
      <c r="E33" s="22">
        <f t="shared" si="0"/>
        <v>171.61750000000001</v>
      </c>
      <c r="F33" s="49">
        <f t="shared" si="1"/>
        <v>1152.8</v>
      </c>
      <c r="G33" s="22">
        <f t="shared" si="2"/>
        <v>0</v>
      </c>
      <c r="H33" s="22">
        <f t="shared" si="3"/>
        <v>171.61750000000001</v>
      </c>
    </row>
    <row r="34" spans="2:8" x14ac:dyDescent="0.3">
      <c r="B34" s="61" t="s">
        <v>57</v>
      </c>
      <c r="C34" s="65">
        <v>1354.65</v>
      </c>
      <c r="D34" s="65">
        <v>0.92</v>
      </c>
      <c r="E34" s="22">
        <f t="shared" si="0"/>
        <v>166.19799999999998</v>
      </c>
      <c r="F34" s="49">
        <f t="shared" si="1"/>
        <v>1354.65</v>
      </c>
      <c r="G34" s="22">
        <f t="shared" si="2"/>
        <v>0</v>
      </c>
      <c r="H34" s="22">
        <f t="shared" si="3"/>
        <v>166.19799999999998</v>
      </c>
    </row>
    <row r="35" spans="2:8" x14ac:dyDescent="0.3">
      <c r="B35" s="61" t="s">
        <v>78</v>
      </c>
      <c r="C35" s="65">
        <v>725.3</v>
      </c>
      <c r="D35" s="65">
        <v>0.86</v>
      </c>
      <c r="E35" s="22">
        <f t="shared" si="0"/>
        <v>155.35900000000001</v>
      </c>
      <c r="F35" s="49">
        <f t="shared" si="1"/>
        <v>725.3</v>
      </c>
      <c r="G35" s="22">
        <f t="shared" si="2"/>
        <v>0</v>
      </c>
      <c r="H35" s="22">
        <f t="shared" si="3"/>
        <v>155.35900000000001</v>
      </c>
    </row>
    <row r="36" spans="2:8" x14ac:dyDescent="0.3">
      <c r="B36" s="61" t="s">
        <v>66</v>
      </c>
      <c r="C36" s="65">
        <v>1720.3</v>
      </c>
      <c r="D36" s="65">
        <v>0.8</v>
      </c>
      <c r="E36" s="22">
        <f t="shared" si="0"/>
        <v>144.52000000000001</v>
      </c>
      <c r="F36" s="49">
        <f t="shared" si="1"/>
        <v>1720.3</v>
      </c>
      <c r="G36" s="22">
        <f t="shared" si="2"/>
        <v>0</v>
      </c>
      <c r="H36" s="22">
        <f t="shared" si="3"/>
        <v>144.52000000000001</v>
      </c>
    </row>
    <row r="37" spans="2:8" x14ac:dyDescent="0.3">
      <c r="B37" s="61" t="s">
        <v>71</v>
      </c>
      <c r="C37" s="65">
        <v>436.1</v>
      </c>
      <c r="D37" s="65">
        <v>0.8</v>
      </c>
      <c r="E37" s="22">
        <f t="shared" si="0"/>
        <v>144.52000000000001</v>
      </c>
      <c r="F37" s="49">
        <f t="shared" si="1"/>
        <v>436.1</v>
      </c>
      <c r="G37" s="22">
        <f t="shared" si="2"/>
        <v>0</v>
      </c>
      <c r="H37" s="22">
        <f t="shared" si="3"/>
        <v>144.52000000000001</v>
      </c>
    </row>
    <row r="38" spans="2:8" x14ac:dyDescent="0.3">
      <c r="B38" s="61" t="s">
        <v>95</v>
      </c>
      <c r="C38" s="65">
        <v>1023.7</v>
      </c>
      <c r="D38" s="65">
        <v>0.8</v>
      </c>
      <c r="E38" s="22">
        <f t="shared" si="0"/>
        <v>144.52000000000001</v>
      </c>
      <c r="F38" s="49">
        <f t="shared" si="1"/>
        <v>1023.7</v>
      </c>
      <c r="G38" s="22">
        <f t="shared" si="2"/>
        <v>0</v>
      </c>
      <c r="H38" s="22">
        <f t="shared" si="3"/>
        <v>144.52000000000001</v>
      </c>
    </row>
    <row r="39" spans="2:8" x14ac:dyDescent="0.3">
      <c r="B39" s="61" t="s">
        <v>85</v>
      </c>
      <c r="C39" s="65">
        <v>158.94999999999999</v>
      </c>
      <c r="D39" s="65">
        <v>0.78</v>
      </c>
      <c r="E39" s="22">
        <f t="shared" ref="E39:E56" si="4">$E$58*D39/100</f>
        <v>140.90700000000001</v>
      </c>
      <c r="F39" s="49">
        <f t="shared" ref="F39:F56" si="5">C39</f>
        <v>158.94999999999999</v>
      </c>
      <c r="G39" s="22">
        <f t="shared" ref="G39:G56" si="6">(F39-C39)/C39*100</f>
        <v>0</v>
      </c>
      <c r="H39" s="22">
        <f t="shared" ref="H39:H56" si="7">E39+((E39*G39)/100)</f>
        <v>140.90700000000001</v>
      </c>
    </row>
    <row r="40" spans="2:8" x14ac:dyDescent="0.3">
      <c r="B40" s="61" t="s">
        <v>64</v>
      </c>
      <c r="C40" s="65">
        <v>4929.8500000000004</v>
      </c>
      <c r="D40" s="65">
        <v>0.76</v>
      </c>
      <c r="E40" s="22">
        <f t="shared" si="4"/>
        <v>137.29399999999998</v>
      </c>
      <c r="F40" s="49">
        <f t="shared" si="5"/>
        <v>4929.8500000000004</v>
      </c>
      <c r="G40" s="22">
        <f t="shared" si="6"/>
        <v>0</v>
      </c>
      <c r="H40" s="22">
        <f t="shared" si="7"/>
        <v>137.29399999999998</v>
      </c>
    </row>
    <row r="41" spans="2:8" x14ac:dyDescent="0.3">
      <c r="B41" s="61" t="s">
        <v>99</v>
      </c>
      <c r="C41" s="65">
        <v>385</v>
      </c>
      <c r="D41" s="65">
        <v>0.72</v>
      </c>
      <c r="E41" s="22">
        <f t="shared" si="4"/>
        <v>130.06799999999998</v>
      </c>
      <c r="F41" s="49">
        <f t="shared" si="5"/>
        <v>385</v>
      </c>
      <c r="G41" s="22">
        <f t="shared" si="6"/>
        <v>0</v>
      </c>
      <c r="H41" s="22">
        <f t="shared" si="7"/>
        <v>130.06799999999998</v>
      </c>
    </row>
    <row r="42" spans="2:8" x14ac:dyDescent="0.3">
      <c r="B42" s="61" t="s">
        <v>60</v>
      </c>
      <c r="C42" s="65">
        <v>4553.55</v>
      </c>
      <c r="D42" s="65">
        <v>0.68</v>
      </c>
      <c r="E42" s="22">
        <f t="shared" si="4"/>
        <v>122.84200000000001</v>
      </c>
      <c r="F42" s="49">
        <f t="shared" si="5"/>
        <v>4553.55</v>
      </c>
      <c r="G42" s="22">
        <f t="shared" si="6"/>
        <v>0</v>
      </c>
      <c r="H42" s="22">
        <f t="shared" si="7"/>
        <v>122.84200000000001</v>
      </c>
    </row>
    <row r="43" spans="2:8" x14ac:dyDescent="0.3">
      <c r="B43" s="61" t="s">
        <v>50</v>
      </c>
      <c r="C43" s="65">
        <v>1924.95</v>
      </c>
      <c r="D43" s="65">
        <v>0.66</v>
      </c>
      <c r="E43" s="22">
        <f t="shared" si="4"/>
        <v>119.22900000000001</v>
      </c>
      <c r="F43" s="49">
        <f t="shared" si="5"/>
        <v>1924.95</v>
      </c>
      <c r="G43" s="22">
        <f t="shared" si="6"/>
        <v>0</v>
      </c>
      <c r="H43" s="22">
        <f t="shared" si="7"/>
        <v>119.22900000000001</v>
      </c>
    </row>
    <row r="44" spans="2:8" x14ac:dyDescent="0.3">
      <c r="B44" s="61" t="s">
        <v>69</v>
      </c>
      <c r="C44" s="65">
        <v>529.75</v>
      </c>
      <c r="D44" s="65">
        <v>0.66</v>
      </c>
      <c r="E44" s="22">
        <f t="shared" si="4"/>
        <v>119.22900000000001</v>
      </c>
      <c r="F44" s="49">
        <f t="shared" si="5"/>
        <v>529.75</v>
      </c>
      <c r="G44" s="22">
        <f t="shared" si="6"/>
        <v>0</v>
      </c>
      <c r="H44" s="22">
        <f t="shared" si="7"/>
        <v>119.22900000000001</v>
      </c>
    </row>
    <row r="45" spans="2:8" x14ac:dyDescent="0.3">
      <c r="B45" s="61" t="s">
        <v>51</v>
      </c>
      <c r="C45" s="65">
        <v>681.3</v>
      </c>
      <c r="D45" s="65">
        <v>0.65</v>
      </c>
      <c r="E45" s="22">
        <f t="shared" si="4"/>
        <v>117.4225</v>
      </c>
      <c r="F45" s="49">
        <f t="shared" si="5"/>
        <v>681.3</v>
      </c>
      <c r="G45" s="22">
        <f t="shared" si="6"/>
        <v>0</v>
      </c>
      <c r="H45" s="22">
        <f t="shared" si="7"/>
        <v>117.4225</v>
      </c>
    </row>
    <row r="46" spans="2:8" x14ac:dyDescent="0.3">
      <c r="B46" s="61" t="s">
        <v>88</v>
      </c>
      <c r="C46" s="65">
        <v>1140.0999999999999</v>
      </c>
      <c r="D46" s="65">
        <v>0.65</v>
      </c>
      <c r="E46" s="22">
        <f t="shared" si="4"/>
        <v>117.4225</v>
      </c>
      <c r="F46" s="49">
        <f t="shared" si="5"/>
        <v>1140.0999999999999</v>
      </c>
      <c r="G46" s="22">
        <f t="shared" si="6"/>
        <v>0</v>
      </c>
      <c r="H46" s="22">
        <f t="shared" si="7"/>
        <v>117.4225</v>
      </c>
    </row>
    <row r="47" spans="2:8" x14ac:dyDescent="0.3">
      <c r="B47" s="61" t="s">
        <v>55</v>
      </c>
      <c r="C47" s="65">
        <v>4431.95</v>
      </c>
      <c r="D47" s="65">
        <v>0.63</v>
      </c>
      <c r="E47" s="22">
        <f t="shared" si="4"/>
        <v>113.80950000000001</v>
      </c>
      <c r="F47" s="49">
        <f t="shared" si="5"/>
        <v>4431.95</v>
      </c>
      <c r="G47" s="22">
        <f t="shared" si="6"/>
        <v>0</v>
      </c>
      <c r="H47" s="22">
        <f t="shared" si="7"/>
        <v>113.80950000000001</v>
      </c>
    </row>
    <row r="48" spans="2:8" x14ac:dyDescent="0.3">
      <c r="B48" s="61" t="s">
        <v>62</v>
      </c>
      <c r="C48" s="65">
        <v>233.1</v>
      </c>
      <c r="D48" s="65">
        <v>0.62</v>
      </c>
      <c r="E48" s="22">
        <f t="shared" si="4"/>
        <v>112.00299999999999</v>
      </c>
      <c r="F48" s="49">
        <f t="shared" si="5"/>
        <v>233.1</v>
      </c>
      <c r="G48" s="22">
        <f t="shared" si="6"/>
        <v>0</v>
      </c>
      <c r="H48" s="22">
        <f t="shared" si="7"/>
        <v>112.00299999999999</v>
      </c>
    </row>
    <row r="49" spans="2:8" x14ac:dyDescent="0.3">
      <c r="B49" s="61" t="s">
        <v>61</v>
      </c>
      <c r="C49" s="65">
        <v>908.05</v>
      </c>
      <c r="D49" s="65">
        <v>0.6</v>
      </c>
      <c r="E49" s="22">
        <f t="shared" si="4"/>
        <v>108.39</v>
      </c>
      <c r="F49" s="49">
        <f t="shared" si="5"/>
        <v>908.05</v>
      </c>
      <c r="G49" s="22">
        <f t="shared" si="6"/>
        <v>0</v>
      </c>
      <c r="H49" s="22">
        <f t="shared" si="7"/>
        <v>108.39</v>
      </c>
    </row>
    <row r="50" spans="2:8" x14ac:dyDescent="0.3">
      <c r="B50" s="61" t="s">
        <v>52</v>
      </c>
      <c r="C50" s="65">
        <v>4513.7</v>
      </c>
      <c r="D50" s="65">
        <v>0.56999999999999995</v>
      </c>
      <c r="E50" s="22">
        <f t="shared" si="4"/>
        <v>102.97049999999999</v>
      </c>
      <c r="F50" s="49">
        <f t="shared" si="5"/>
        <v>4513.7</v>
      </c>
      <c r="G50" s="22">
        <f t="shared" si="6"/>
        <v>0</v>
      </c>
      <c r="H50" s="22">
        <f t="shared" si="7"/>
        <v>102.97049999999999</v>
      </c>
    </row>
    <row r="51" spans="2:8" x14ac:dyDescent="0.3">
      <c r="B51" s="61" t="s">
        <v>65</v>
      </c>
      <c r="C51" s="65">
        <v>3301.1</v>
      </c>
      <c r="D51" s="65">
        <v>0.56999999999999995</v>
      </c>
      <c r="E51" s="22">
        <f t="shared" si="4"/>
        <v>102.97049999999999</v>
      </c>
      <c r="F51" s="49">
        <f t="shared" si="5"/>
        <v>3301.1</v>
      </c>
      <c r="G51" s="22">
        <f t="shared" si="6"/>
        <v>0</v>
      </c>
      <c r="H51" s="22">
        <f t="shared" si="7"/>
        <v>102.97049999999999</v>
      </c>
    </row>
    <row r="52" spans="2:8" x14ac:dyDescent="0.3">
      <c r="B52" s="61" t="s">
        <v>92</v>
      </c>
      <c r="C52" s="65">
        <v>763.85</v>
      </c>
      <c r="D52" s="65">
        <v>0.56999999999999995</v>
      </c>
      <c r="E52" s="22">
        <f t="shared" si="4"/>
        <v>102.97049999999999</v>
      </c>
      <c r="F52" s="49">
        <f t="shared" si="5"/>
        <v>763.85</v>
      </c>
      <c r="G52" s="22">
        <f t="shared" si="6"/>
        <v>0</v>
      </c>
      <c r="H52" s="22">
        <f t="shared" si="7"/>
        <v>102.97049999999999</v>
      </c>
    </row>
    <row r="53" spans="2:8" x14ac:dyDescent="0.3">
      <c r="B53" s="61" t="s">
        <v>63</v>
      </c>
      <c r="C53" s="65">
        <v>3267.9</v>
      </c>
      <c r="D53" s="65">
        <v>0.52</v>
      </c>
      <c r="E53" s="22">
        <f t="shared" si="4"/>
        <v>93.938000000000017</v>
      </c>
      <c r="F53" s="49">
        <f t="shared" si="5"/>
        <v>3267.9</v>
      </c>
      <c r="G53" s="22">
        <f t="shared" si="6"/>
        <v>0</v>
      </c>
      <c r="H53" s="22">
        <f t="shared" si="7"/>
        <v>93.938000000000017</v>
      </c>
    </row>
    <row r="54" spans="2:8" x14ac:dyDescent="0.3">
      <c r="B54" s="61" t="s">
        <v>97</v>
      </c>
      <c r="C54" s="65">
        <v>740.3</v>
      </c>
      <c r="D54" s="65">
        <v>0.48</v>
      </c>
      <c r="E54" s="22">
        <f t="shared" si="4"/>
        <v>86.711999999999989</v>
      </c>
      <c r="F54" s="49">
        <f t="shared" si="5"/>
        <v>740.3</v>
      </c>
      <c r="G54" s="22">
        <f t="shared" si="6"/>
        <v>0</v>
      </c>
      <c r="H54" s="22">
        <f t="shared" si="7"/>
        <v>86.711999999999989</v>
      </c>
    </row>
    <row r="55" spans="2:8" x14ac:dyDescent="0.3">
      <c r="B55" s="61" t="s">
        <v>58</v>
      </c>
      <c r="C55" s="65">
        <v>357.6</v>
      </c>
      <c r="D55" s="65">
        <v>0.43</v>
      </c>
      <c r="E55" s="22">
        <f t="shared" si="4"/>
        <v>77.679500000000004</v>
      </c>
      <c r="F55" s="49">
        <f t="shared" si="5"/>
        <v>357.6</v>
      </c>
      <c r="G55" s="22">
        <f t="shared" si="6"/>
        <v>0</v>
      </c>
      <c r="H55" s="22">
        <f t="shared" si="7"/>
        <v>77.679500000000004</v>
      </c>
    </row>
    <row r="56" spans="2:8" x14ac:dyDescent="0.3">
      <c r="B56" s="61" t="s">
        <v>70</v>
      </c>
      <c r="C56" s="65">
        <v>2558.6</v>
      </c>
      <c r="D56" s="65">
        <v>0.42</v>
      </c>
      <c r="E56" s="22">
        <f t="shared" si="4"/>
        <v>75.87299999999999</v>
      </c>
      <c r="F56" s="49">
        <f t="shared" si="5"/>
        <v>2558.6</v>
      </c>
      <c r="G56" s="22">
        <f t="shared" si="6"/>
        <v>0</v>
      </c>
      <c r="H56" s="22">
        <f t="shared" si="7"/>
        <v>75.87299999999999</v>
      </c>
    </row>
    <row r="57" spans="2:8" x14ac:dyDescent="0.3">
      <c r="B57" s="19"/>
      <c r="C57" s="49"/>
      <c r="D57" s="22"/>
      <c r="E57" s="18"/>
      <c r="F57" s="49"/>
      <c r="G57" s="22"/>
      <c r="H57" s="22"/>
    </row>
    <row r="58" spans="2:8" ht="21" customHeight="1" x14ac:dyDescent="0.4">
      <c r="B58" s="14"/>
      <c r="C58" s="54"/>
      <c r="D58" s="38">
        <v>100</v>
      </c>
      <c r="E58" s="38">
        <v>18065</v>
      </c>
      <c r="F58" s="50"/>
      <c r="G58" s="51"/>
      <c r="H58" s="38"/>
    </row>
    <row r="59" spans="2:8" ht="42" x14ac:dyDescent="0.4">
      <c r="B59" s="10"/>
      <c r="C59" s="45"/>
      <c r="D59" s="45"/>
      <c r="E59" s="39" t="s">
        <v>4</v>
      </c>
      <c r="F59" s="52"/>
      <c r="G59" s="53"/>
      <c r="H59" s="39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zoomScale="71" workbookViewId="0">
      <selection activeCell="D58" sqref="D58"/>
    </sheetView>
  </sheetViews>
  <sheetFormatPr defaultRowHeight="14.4" x14ac:dyDescent="0.3"/>
  <cols>
    <col min="2" max="2" width="46.5546875" customWidth="1"/>
    <col min="3" max="3" width="9.88671875" customWidth="1"/>
    <col min="4" max="4" width="14.77734375" customWidth="1"/>
    <col min="5" max="5" width="17.6640625" customWidth="1"/>
    <col min="6" max="6" width="12.109375" customWidth="1"/>
    <col min="7" max="7" width="8.5546875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s="66" customFormat="1" ht="36" x14ac:dyDescent="0.3">
      <c r="B6" s="46" t="s">
        <v>0</v>
      </c>
      <c r="C6" s="46" t="s">
        <v>6</v>
      </c>
      <c r="D6" s="46" t="s">
        <v>1</v>
      </c>
      <c r="E6" s="47" t="s">
        <v>2</v>
      </c>
      <c r="F6" s="48" t="s">
        <v>3</v>
      </c>
      <c r="G6" s="47" t="s">
        <v>7</v>
      </c>
      <c r="H6" s="47" t="s">
        <v>2</v>
      </c>
    </row>
    <row r="7" spans="2:8" x14ac:dyDescent="0.3">
      <c r="B7" s="61" t="s">
        <v>87</v>
      </c>
      <c r="C7" s="65">
        <v>2420.5</v>
      </c>
      <c r="D7" s="65">
        <v>10.32</v>
      </c>
      <c r="E7" s="22">
        <f t="shared" ref="E7:E38" si="0">$E$58*D7/100</f>
        <v>1864.3080000000002</v>
      </c>
      <c r="F7" s="49">
        <f>C7*0.9</f>
        <v>2178.4500000000003</v>
      </c>
      <c r="G7" s="67">
        <f>(F7-C7)/C7*100</f>
        <v>-9.9999999999999876</v>
      </c>
      <c r="H7" s="22">
        <f t="shared" ref="H7:H38" si="1">E7+((E7*G7)/100)</f>
        <v>1677.8772000000004</v>
      </c>
    </row>
    <row r="8" spans="2:8" x14ac:dyDescent="0.3">
      <c r="B8" s="61" t="s">
        <v>68</v>
      </c>
      <c r="C8" s="65">
        <v>1687.6</v>
      </c>
      <c r="D8" s="65">
        <v>9.3800000000000008</v>
      </c>
      <c r="E8" s="22">
        <f t="shared" si="0"/>
        <v>1694.4970000000001</v>
      </c>
      <c r="F8" s="49">
        <f t="shared" ref="F8:F56" si="2">C8*0.9</f>
        <v>1518.84</v>
      </c>
      <c r="G8" s="67">
        <f t="shared" ref="G8:G38" si="3">(F8-C8)/C8*100</f>
        <v>-10</v>
      </c>
      <c r="H8" s="22">
        <f t="shared" si="1"/>
        <v>1525.0473000000002</v>
      </c>
    </row>
    <row r="9" spans="2:8" x14ac:dyDescent="0.3">
      <c r="B9" s="61" t="s">
        <v>74</v>
      </c>
      <c r="C9" s="65">
        <v>917.65</v>
      </c>
      <c r="D9" s="65">
        <v>8.08</v>
      </c>
      <c r="E9" s="22">
        <f t="shared" si="0"/>
        <v>1459.652</v>
      </c>
      <c r="F9" s="49">
        <f t="shared" si="2"/>
        <v>825.88499999999999</v>
      </c>
      <c r="G9" s="67">
        <f t="shared" si="3"/>
        <v>-10</v>
      </c>
      <c r="H9" s="22">
        <f t="shared" si="1"/>
        <v>1313.6867999999999</v>
      </c>
    </row>
    <row r="10" spans="2:8" x14ac:dyDescent="0.3">
      <c r="B10" s="61" t="s">
        <v>73</v>
      </c>
      <c r="C10" s="65">
        <v>2775.6</v>
      </c>
      <c r="D10" s="65">
        <v>6.34</v>
      </c>
      <c r="E10" s="22">
        <f t="shared" si="0"/>
        <v>1145.3209999999999</v>
      </c>
      <c r="F10" s="49">
        <f t="shared" si="2"/>
        <v>2498.04</v>
      </c>
      <c r="G10" s="67">
        <f t="shared" si="3"/>
        <v>-9.9999999999999982</v>
      </c>
      <c r="H10" s="22">
        <f t="shared" si="1"/>
        <v>1030.7889</v>
      </c>
    </row>
    <row r="11" spans="2:8" x14ac:dyDescent="0.3">
      <c r="B11" s="61" t="s">
        <v>77</v>
      </c>
      <c r="C11" s="65">
        <v>1252.75</v>
      </c>
      <c r="D11" s="65">
        <v>5.63</v>
      </c>
      <c r="E11" s="22">
        <f t="shared" si="0"/>
        <v>1017.0595</v>
      </c>
      <c r="F11" s="49">
        <f t="shared" si="2"/>
        <v>1127.4750000000001</v>
      </c>
      <c r="G11" s="67">
        <f t="shared" si="3"/>
        <v>-9.9999999999999893</v>
      </c>
      <c r="H11" s="22">
        <f t="shared" si="1"/>
        <v>915.35355000000004</v>
      </c>
    </row>
    <row r="12" spans="2:8" x14ac:dyDescent="0.3">
      <c r="B12" s="61" t="s">
        <v>75</v>
      </c>
      <c r="C12" s="65">
        <v>425.55</v>
      </c>
      <c r="D12" s="65">
        <v>4.7300000000000004</v>
      </c>
      <c r="E12" s="22">
        <f t="shared" si="0"/>
        <v>854.47450000000015</v>
      </c>
      <c r="F12" s="49">
        <f t="shared" si="2"/>
        <v>382.995</v>
      </c>
      <c r="G12" s="67">
        <f t="shared" si="3"/>
        <v>-10.000000000000002</v>
      </c>
      <c r="H12" s="22">
        <f t="shared" si="1"/>
        <v>769.02705000000014</v>
      </c>
    </row>
    <row r="13" spans="2:8" x14ac:dyDescent="0.3">
      <c r="B13" s="61" t="s">
        <v>91</v>
      </c>
      <c r="C13" s="65">
        <v>3219.25</v>
      </c>
      <c r="D13" s="65">
        <v>4.16</v>
      </c>
      <c r="E13" s="22">
        <f t="shared" si="0"/>
        <v>751.50400000000013</v>
      </c>
      <c r="F13" s="49">
        <f t="shared" si="2"/>
        <v>2897.3250000000003</v>
      </c>
      <c r="G13" s="67">
        <f t="shared" si="3"/>
        <v>-9.9999999999999911</v>
      </c>
      <c r="H13" s="22">
        <f t="shared" si="1"/>
        <v>676.35360000000014</v>
      </c>
    </row>
    <row r="14" spans="2:8" x14ac:dyDescent="0.3">
      <c r="B14" s="61" t="s">
        <v>80</v>
      </c>
      <c r="C14" s="65">
        <v>2364.4</v>
      </c>
      <c r="D14" s="65">
        <v>3.6</v>
      </c>
      <c r="E14" s="22">
        <f t="shared" si="0"/>
        <v>650.34</v>
      </c>
      <c r="F14" s="49">
        <f t="shared" si="2"/>
        <v>2127.96</v>
      </c>
      <c r="G14" s="67">
        <f t="shared" si="3"/>
        <v>-10.000000000000002</v>
      </c>
      <c r="H14" s="22">
        <f t="shared" si="1"/>
        <v>585.30600000000004</v>
      </c>
    </row>
    <row r="15" spans="2:8" x14ac:dyDescent="0.3">
      <c r="B15" s="61" t="s">
        <v>79</v>
      </c>
      <c r="C15" s="65">
        <v>1938.05</v>
      </c>
      <c r="D15" s="65">
        <v>3.59</v>
      </c>
      <c r="E15" s="22">
        <f t="shared" si="0"/>
        <v>648.5335</v>
      </c>
      <c r="F15" s="49">
        <f t="shared" si="2"/>
        <v>1744.2449999999999</v>
      </c>
      <c r="G15" s="67">
        <f t="shared" si="3"/>
        <v>-10.000000000000004</v>
      </c>
      <c r="H15" s="22">
        <f t="shared" si="1"/>
        <v>583.68014999999991</v>
      </c>
    </row>
    <row r="16" spans="2:8" x14ac:dyDescent="0.3">
      <c r="B16" s="61" t="s">
        <v>54</v>
      </c>
      <c r="C16" s="65">
        <v>860</v>
      </c>
      <c r="D16" s="65">
        <v>2.97</v>
      </c>
      <c r="E16" s="22">
        <f t="shared" si="0"/>
        <v>536.53050000000007</v>
      </c>
      <c r="F16" s="49">
        <f t="shared" si="2"/>
        <v>774</v>
      </c>
      <c r="G16" s="67">
        <f t="shared" si="3"/>
        <v>-10</v>
      </c>
      <c r="H16" s="22">
        <f t="shared" si="1"/>
        <v>482.87745000000007</v>
      </c>
    </row>
    <row r="17" spans="2:8" x14ac:dyDescent="0.3">
      <c r="B17" s="61" t="s">
        <v>89</v>
      </c>
      <c r="C17" s="65">
        <v>578.29999999999995</v>
      </c>
      <c r="D17" s="65">
        <v>2.8</v>
      </c>
      <c r="E17" s="22">
        <f t="shared" si="0"/>
        <v>505.82</v>
      </c>
      <c r="F17" s="49">
        <f t="shared" si="2"/>
        <v>520.47</v>
      </c>
      <c r="G17" s="67">
        <f t="shared" si="3"/>
        <v>-9.9999999999999876</v>
      </c>
      <c r="H17" s="22">
        <f t="shared" si="1"/>
        <v>455.23800000000006</v>
      </c>
    </row>
    <row r="18" spans="2:8" x14ac:dyDescent="0.3">
      <c r="B18" s="61" t="s">
        <v>72</v>
      </c>
      <c r="C18" s="65">
        <v>2457.3000000000002</v>
      </c>
      <c r="D18" s="65">
        <v>2.77</v>
      </c>
      <c r="E18" s="22">
        <f t="shared" si="0"/>
        <v>500.40050000000002</v>
      </c>
      <c r="F18" s="49">
        <f t="shared" si="2"/>
        <v>2211.5700000000002</v>
      </c>
      <c r="G18" s="67">
        <f t="shared" si="3"/>
        <v>-10</v>
      </c>
      <c r="H18" s="22">
        <f t="shared" si="1"/>
        <v>450.36045000000001</v>
      </c>
    </row>
    <row r="19" spans="2:8" x14ac:dyDescent="0.3">
      <c r="B19" s="61" t="s">
        <v>59</v>
      </c>
      <c r="C19" s="65">
        <v>799.3</v>
      </c>
      <c r="D19" s="65">
        <v>2.4700000000000002</v>
      </c>
      <c r="E19" s="22">
        <f t="shared" si="0"/>
        <v>446.20550000000003</v>
      </c>
      <c r="F19" s="49">
        <f t="shared" si="2"/>
        <v>719.37</v>
      </c>
      <c r="G19" s="67">
        <f t="shared" si="3"/>
        <v>-9.9999999999999947</v>
      </c>
      <c r="H19" s="22">
        <f t="shared" si="1"/>
        <v>401.58495000000005</v>
      </c>
    </row>
    <row r="20" spans="2:8" x14ac:dyDescent="0.3">
      <c r="B20" s="61" t="s">
        <v>56</v>
      </c>
      <c r="C20" s="65">
        <v>6280.1</v>
      </c>
      <c r="D20" s="65">
        <v>2.11</v>
      </c>
      <c r="E20" s="22">
        <f t="shared" si="0"/>
        <v>381.17149999999992</v>
      </c>
      <c r="F20" s="49">
        <f t="shared" si="2"/>
        <v>5652.09</v>
      </c>
      <c r="G20" s="67">
        <f t="shared" si="3"/>
        <v>-10.000000000000004</v>
      </c>
      <c r="H20" s="22">
        <f t="shared" si="1"/>
        <v>343.05434999999989</v>
      </c>
    </row>
    <row r="21" spans="2:8" x14ac:dyDescent="0.3">
      <c r="B21" s="61" t="s">
        <v>53</v>
      </c>
      <c r="C21" s="65">
        <v>2902.35</v>
      </c>
      <c r="D21" s="65">
        <v>1.65</v>
      </c>
      <c r="E21" s="22">
        <f t="shared" si="0"/>
        <v>298.07249999999999</v>
      </c>
      <c r="F21" s="49">
        <f t="shared" si="2"/>
        <v>2612.1149999999998</v>
      </c>
      <c r="G21" s="67">
        <f t="shared" si="3"/>
        <v>-10.000000000000005</v>
      </c>
      <c r="H21" s="22">
        <f t="shared" si="1"/>
        <v>268.26524999999998</v>
      </c>
    </row>
    <row r="22" spans="2:8" x14ac:dyDescent="0.3">
      <c r="B22" s="61" t="s">
        <v>82</v>
      </c>
      <c r="C22" s="65">
        <v>8589.5499999999993</v>
      </c>
      <c r="D22" s="65">
        <v>1.44</v>
      </c>
      <c r="E22" s="22">
        <f t="shared" si="0"/>
        <v>260.13599999999997</v>
      </c>
      <c r="F22" s="49">
        <f t="shared" si="2"/>
        <v>7730.5949999999993</v>
      </c>
      <c r="G22" s="67">
        <f t="shared" si="3"/>
        <v>-10</v>
      </c>
      <c r="H22" s="22">
        <f t="shared" si="1"/>
        <v>234.12239999999997</v>
      </c>
    </row>
    <row r="23" spans="2:8" x14ac:dyDescent="0.3">
      <c r="B23" s="61" t="s">
        <v>67</v>
      </c>
      <c r="C23" s="65">
        <v>1064.0999999999999</v>
      </c>
      <c r="D23" s="65">
        <v>1.42</v>
      </c>
      <c r="E23" s="22">
        <f t="shared" si="0"/>
        <v>256.52299999999997</v>
      </c>
      <c r="F23" s="49">
        <f t="shared" si="2"/>
        <v>957.68999999999994</v>
      </c>
      <c r="G23" s="67">
        <f t="shared" si="3"/>
        <v>-9.9999999999999982</v>
      </c>
      <c r="H23" s="22">
        <f t="shared" si="1"/>
        <v>230.87069999999997</v>
      </c>
    </row>
    <row r="24" spans="2:8" x14ac:dyDescent="0.3">
      <c r="B24" s="61" t="s">
        <v>96</v>
      </c>
      <c r="C24" s="65">
        <v>2641.85</v>
      </c>
      <c r="D24" s="65">
        <v>1.39</v>
      </c>
      <c r="E24" s="22">
        <f t="shared" si="0"/>
        <v>251.1035</v>
      </c>
      <c r="F24" s="49">
        <f t="shared" si="2"/>
        <v>2377.665</v>
      </c>
      <c r="G24" s="67">
        <f t="shared" si="3"/>
        <v>-9.9999999999999982</v>
      </c>
      <c r="H24" s="22">
        <f t="shared" si="1"/>
        <v>225.99315000000001</v>
      </c>
    </row>
    <row r="25" spans="2:8" x14ac:dyDescent="0.3">
      <c r="B25" s="61" t="s">
        <v>81</v>
      </c>
      <c r="C25" s="65">
        <v>1226.9000000000001</v>
      </c>
      <c r="D25" s="65">
        <v>1.38</v>
      </c>
      <c r="E25" s="22">
        <f t="shared" si="0"/>
        <v>249.29699999999997</v>
      </c>
      <c r="F25" s="49">
        <f t="shared" si="2"/>
        <v>1104.21</v>
      </c>
      <c r="G25" s="67">
        <f t="shared" si="3"/>
        <v>-10.000000000000004</v>
      </c>
      <c r="H25" s="22">
        <f t="shared" si="1"/>
        <v>224.36729999999997</v>
      </c>
    </row>
    <row r="26" spans="2:8" x14ac:dyDescent="0.3">
      <c r="B26" s="61" t="s">
        <v>90</v>
      </c>
      <c r="C26" s="65">
        <v>987.65</v>
      </c>
      <c r="D26" s="65">
        <v>1.34</v>
      </c>
      <c r="E26" s="22">
        <f t="shared" si="0"/>
        <v>242.07100000000003</v>
      </c>
      <c r="F26" s="49">
        <f t="shared" si="2"/>
        <v>888.88499999999999</v>
      </c>
      <c r="G26" s="67">
        <f t="shared" si="3"/>
        <v>-10</v>
      </c>
      <c r="H26" s="22">
        <f t="shared" si="1"/>
        <v>217.86390000000003</v>
      </c>
    </row>
    <row r="27" spans="2:8" x14ac:dyDescent="0.3">
      <c r="B27" s="61" t="s">
        <v>94</v>
      </c>
      <c r="C27" s="65">
        <v>107.95</v>
      </c>
      <c r="D27" s="65">
        <v>1.1000000000000001</v>
      </c>
      <c r="E27" s="22">
        <f t="shared" si="0"/>
        <v>198.715</v>
      </c>
      <c r="F27" s="49">
        <f t="shared" si="2"/>
        <v>97.155000000000001</v>
      </c>
      <c r="G27" s="67">
        <f t="shared" si="3"/>
        <v>-10.000000000000002</v>
      </c>
      <c r="H27" s="22">
        <f t="shared" si="1"/>
        <v>178.84350000000001</v>
      </c>
    </row>
    <row r="28" spans="2:8" x14ac:dyDescent="0.3">
      <c r="B28" s="61" t="s">
        <v>98</v>
      </c>
      <c r="C28" s="65">
        <v>7556.2</v>
      </c>
      <c r="D28" s="65">
        <v>1.1000000000000001</v>
      </c>
      <c r="E28" s="22">
        <f t="shared" si="0"/>
        <v>198.715</v>
      </c>
      <c r="F28" s="49">
        <f t="shared" si="2"/>
        <v>6800.58</v>
      </c>
      <c r="G28" s="67">
        <f t="shared" si="3"/>
        <v>-10</v>
      </c>
      <c r="H28" s="22">
        <f t="shared" si="1"/>
        <v>178.84350000000001</v>
      </c>
    </row>
    <row r="29" spans="2:8" x14ac:dyDescent="0.3">
      <c r="B29" s="61" t="s">
        <v>93</v>
      </c>
      <c r="C29" s="65">
        <v>484.95</v>
      </c>
      <c r="D29" s="65">
        <v>1.08</v>
      </c>
      <c r="E29" s="22">
        <f t="shared" si="0"/>
        <v>195.102</v>
      </c>
      <c r="F29" s="49">
        <f t="shared" si="2"/>
        <v>436.45499999999998</v>
      </c>
      <c r="G29" s="67">
        <f t="shared" si="3"/>
        <v>-10</v>
      </c>
      <c r="H29" s="22">
        <f t="shared" si="1"/>
        <v>175.59180000000001</v>
      </c>
    </row>
    <row r="30" spans="2:8" x14ac:dyDescent="0.3">
      <c r="B30" s="61" t="s">
        <v>83</v>
      </c>
      <c r="C30" s="65">
        <v>172</v>
      </c>
      <c r="D30" s="65">
        <v>1.03</v>
      </c>
      <c r="E30" s="22">
        <f t="shared" si="0"/>
        <v>186.06950000000001</v>
      </c>
      <c r="F30" s="49">
        <f t="shared" si="2"/>
        <v>154.80000000000001</v>
      </c>
      <c r="G30" s="67">
        <f t="shared" si="3"/>
        <v>-9.9999999999999929</v>
      </c>
      <c r="H30" s="22">
        <f t="shared" si="1"/>
        <v>167.46255000000002</v>
      </c>
    </row>
    <row r="31" spans="2:8" x14ac:dyDescent="0.3">
      <c r="B31" s="61" t="s">
        <v>86</v>
      </c>
      <c r="C31" s="65">
        <v>237.25</v>
      </c>
      <c r="D31" s="65">
        <v>1.02</v>
      </c>
      <c r="E31" s="22">
        <f t="shared" si="0"/>
        <v>184.26300000000001</v>
      </c>
      <c r="F31" s="49">
        <f t="shared" si="2"/>
        <v>213.52500000000001</v>
      </c>
      <c r="G31" s="67">
        <f t="shared" si="3"/>
        <v>-9.9999999999999982</v>
      </c>
      <c r="H31" s="22">
        <f t="shared" si="1"/>
        <v>165.83670000000001</v>
      </c>
    </row>
    <row r="32" spans="2:8" x14ac:dyDescent="0.3">
      <c r="B32" s="61" t="s">
        <v>84</v>
      </c>
      <c r="C32" s="65">
        <v>21761.4</v>
      </c>
      <c r="D32" s="65">
        <v>0.98</v>
      </c>
      <c r="E32" s="22">
        <f t="shared" si="0"/>
        <v>177.03700000000001</v>
      </c>
      <c r="F32" s="49">
        <f t="shared" si="2"/>
        <v>19585.260000000002</v>
      </c>
      <c r="G32" s="67">
        <f t="shared" si="3"/>
        <v>-9.9999999999999964</v>
      </c>
      <c r="H32" s="22">
        <f t="shared" si="1"/>
        <v>159.33330000000001</v>
      </c>
    </row>
    <row r="33" spans="2:8" x14ac:dyDescent="0.3">
      <c r="B33" s="61" t="s">
        <v>76</v>
      </c>
      <c r="C33" s="65">
        <v>1152.8</v>
      </c>
      <c r="D33" s="65">
        <v>0.95</v>
      </c>
      <c r="E33" s="22">
        <f t="shared" si="0"/>
        <v>171.61750000000001</v>
      </c>
      <c r="F33" s="49">
        <f t="shared" si="2"/>
        <v>1037.52</v>
      </c>
      <c r="G33" s="67">
        <f t="shared" si="3"/>
        <v>-9.9999999999999982</v>
      </c>
      <c r="H33" s="22">
        <f t="shared" si="1"/>
        <v>154.45575000000002</v>
      </c>
    </row>
    <row r="34" spans="2:8" x14ac:dyDescent="0.3">
      <c r="B34" s="61" t="s">
        <v>57</v>
      </c>
      <c r="C34" s="65">
        <v>1354.65</v>
      </c>
      <c r="D34" s="65">
        <v>0.92</v>
      </c>
      <c r="E34" s="22">
        <f t="shared" si="0"/>
        <v>166.19799999999998</v>
      </c>
      <c r="F34" s="49">
        <f t="shared" si="2"/>
        <v>1219.1850000000002</v>
      </c>
      <c r="G34" s="67">
        <f t="shared" si="3"/>
        <v>-9.9999999999999929</v>
      </c>
      <c r="H34" s="22">
        <f t="shared" si="1"/>
        <v>149.57819999999998</v>
      </c>
    </row>
    <row r="35" spans="2:8" x14ac:dyDescent="0.3">
      <c r="B35" s="61" t="s">
        <v>78</v>
      </c>
      <c r="C35" s="65">
        <v>725.3</v>
      </c>
      <c r="D35" s="65">
        <v>0.86</v>
      </c>
      <c r="E35" s="22">
        <f t="shared" si="0"/>
        <v>155.35900000000001</v>
      </c>
      <c r="F35" s="49">
        <f t="shared" si="2"/>
        <v>652.77</v>
      </c>
      <c r="G35" s="67">
        <f t="shared" si="3"/>
        <v>-9.9999999999999964</v>
      </c>
      <c r="H35" s="22">
        <f t="shared" si="1"/>
        <v>139.82310000000001</v>
      </c>
    </row>
    <row r="36" spans="2:8" x14ac:dyDescent="0.3">
      <c r="B36" s="61" t="s">
        <v>66</v>
      </c>
      <c r="C36" s="65">
        <v>1720.3</v>
      </c>
      <c r="D36" s="65">
        <v>0.8</v>
      </c>
      <c r="E36" s="22">
        <f t="shared" si="0"/>
        <v>144.52000000000001</v>
      </c>
      <c r="F36" s="49">
        <f t="shared" si="2"/>
        <v>1548.27</v>
      </c>
      <c r="G36" s="67">
        <f t="shared" si="3"/>
        <v>-10</v>
      </c>
      <c r="H36" s="22">
        <f t="shared" si="1"/>
        <v>130.06800000000001</v>
      </c>
    </row>
    <row r="37" spans="2:8" x14ac:dyDescent="0.3">
      <c r="B37" s="61" t="s">
        <v>71</v>
      </c>
      <c r="C37" s="65">
        <v>436.1</v>
      </c>
      <c r="D37" s="65">
        <v>0.8</v>
      </c>
      <c r="E37" s="22">
        <f t="shared" si="0"/>
        <v>144.52000000000001</v>
      </c>
      <c r="F37" s="49">
        <f t="shared" si="2"/>
        <v>392.49</v>
      </c>
      <c r="G37" s="67">
        <f t="shared" si="3"/>
        <v>-10.000000000000002</v>
      </c>
      <c r="H37" s="22">
        <f t="shared" si="1"/>
        <v>130.06800000000001</v>
      </c>
    </row>
    <row r="38" spans="2:8" x14ac:dyDescent="0.3">
      <c r="B38" s="61" t="s">
        <v>95</v>
      </c>
      <c r="C38" s="65">
        <v>1023.7</v>
      </c>
      <c r="D38" s="65">
        <v>0.8</v>
      </c>
      <c r="E38" s="22">
        <f t="shared" si="0"/>
        <v>144.52000000000001</v>
      </c>
      <c r="F38" s="49">
        <f t="shared" si="2"/>
        <v>921.33</v>
      </c>
      <c r="G38" s="67">
        <f t="shared" si="3"/>
        <v>-10</v>
      </c>
      <c r="H38" s="22">
        <f t="shared" si="1"/>
        <v>130.06800000000001</v>
      </c>
    </row>
    <row r="39" spans="2:8" x14ac:dyDescent="0.3">
      <c r="B39" s="61" t="s">
        <v>85</v>
      </c>
      <c r="C39" s="65">
        <v>158.94999999999999</v>
      </c>
      <c r="D39" s="65">
        <v>0.78</v>
      </c>
      <c r="E39" s="22">
        <f t="shared" ref="E39:E56" si="4">$E$58*D39/100</f>
        <v>140.90700000000001</v>
      </c>
      <c r="F39" s="49">
        <f t="shared" si="2"/>
        <v>143.05500000000001</v>
      </c>
      <c r="G39" s="67">
        <f t="shared" ref="G39:G56" si="5">(F39-C39)/C39*100</f>
        <v>-9.9999999999999893</v>
      </c>
      <c r="H39" s="22">
        <f t="shared" ref="H39:H56" si="6">E39+((E39*G39)/100)</f>
        <v>126.81630000000003</v>
      </c>
    </row>
    <row r="40" spans="2:8" x14ac:dyDescent="0.3">
      <c r="B40" s="61" t="s">
        <v>64</v>
      </c>
      <c r="C40" s="65">
        <v>4929.8500000000004</v>
      </c>
      <c r="D40" s="65">
        <v>0.76</v>
      </c>
      <c r="E40" s="22">
        <f t="shared" si="4"/>
        <v>137.29399999999998</v>
      </c>
      <c r="F40" s="49">
        <f t="shared" si="2"/>
        <v>4436.8650000000007</v>
      </c>
      <c r="G40" s="67">
        <f t="shared" si="5"/>
        <v>-9.9999999999999929</v>
      </c>
      <c r="H40" s="22">
        <f t="shared" si="6"/>
        <v>123.5646</v>
      </c>
    </row>
    <row r="41" spans="2:8" x14ac:dyDescent="0.3">
      <c r="B41" s="61" t="s">
        <v>99</v>
      </c>
      <c r="C41" s="65">
        <v>385</v>
      </c>
      <c r="D41" s="65">
        <v>0.72</v>
      </c>
      <c r="E41" s="22">
        <f t="shared" si="4"/>
        <v>130.06799999999998</v>
      </c>
      <c r="F41" s="49">
        <f t="shared" si="2"/>
        <v>346.5</v>
      </c>
      <c r="G41" s="67">
        <f t="shared" si="5"/>
        <v>-10</v>
      </c>
      <c r="H41" s="22">
        <f t="shared" si="6"/>
        <v>117.06119999999999</v>
      </c>
    </row>
    <row r="42" spans="2:8" x14ac:dyDescent="0.3">
      <c r="B42" s="61" t="s">
        <v>60</v>
      </c>
      <c r="C42" s="65">
        <v>4553.55</v>
      </c>
      <c r="D42" s="65">
        <v>0.68</v>
      </c>
      <c r="E42" s="22">
        <f t="shared" si="4"/>
        <v>122.84200000000001</v>
      </c>
      <c r="F42" s="49">
        <f t="shared" si="2"/>
        <v>4098.1950000000006</v>
      </c>
      <c r="G42" s="67">
        <f t="shared" si="5"/>
        <v>-9.9999999999999893</v>
      </c>
      <c r="H42" s="22">
        <f t="shared" si="6"/>
        <v>110.55780000000003</v>
      </c>
    </row>
    <row r="43" spans="2:8" x14ac:dyDescent="0.3">
      <c r="B43" s="61" t="s">
        <v>50</v>
      </c>
      <c r="C43" s="65">
        <v>1924.95</v>
      </c>
      <c r="D43" s="65">
        <v>0.66</v>
      </c>
      <c r="E43" s="22">
        <f t="shared" si="4"/>
        <v>119.22900000000001</v>
      </c>
      <c r="F43" s="49">
        <f t="shared" si="2"/>
        <v>1732.4550000000002</v>
      </c>
      <c r="G43" s="67">
        <f t="shared" si="5"/>
        <v>-9.9999999999999929</v>
      </c>
      <c r="H43" s="22">
        <f t="shared" si="6"/>
        <v>107.30610000000001</v>
      </c>
    </row>
    <row r="44" spans="2:8" x14ac:dyDescent="0.3">
      <c r="B44" s="61" t="s">
        <v>69</v>
      </c>
      <c r="C44" s="65">
        <v>529.75</v>
      </c>
      <c r="D44" s="65">
        <v>0.66</v>
      </c>
      <c r="E44" s="22">
        <f t="shared" si="4"/>
        <v>119.22900000000001</v>
      </c>
      <c r="F44" s="49">
        <f t="shared" si="2"/>
        <v>476.77500000000003</v>
      </c>
      <c r="G44" s="67">
        <f t="shared" si="5"/>
        <v>-9.9999999999999929</v>
      </c>
      <c r="H44" s="22">
        <f t="shared" si="6"/>
        <v>107.30610000000001</v>
      </c>
    </row>
    <row r="45" spans="2:8" x14ac:dyDescent="0.3">
      <c r="B45" s="61" t="s">
        <v>51</v>
      </c>
      <c r="C45" s="65">
        <v>681.3</v>
      </c>
      <c r="D45" s="65">
        <v>0.65</v>
      </c>
      <c r="E45" s="22">
        <f t="shared" si="4"/>
        <v>117.4225</v>
      </c>
      <c r="F45" s="49">
        <f t="shared" si="2"/>
        <v>613.16999999999996</v>
      </c>
      <c r="G45" s="67">
        <f t="shared" si="5"/>
        <v>-10</v>
      </c>
      <c r="H45" s="22">
        <f t="shared" si="6"/>
        <v>105.68025</v>
      </c>
    </row>
    <row r="46" spans="2:8" x14ac:dyDescent="0.3">
      <c r="B46" s="61" t="s">
        <v>88</v>
      </c>
      <c r="C46" s="65">
        <v>1140.0999999999999</v>
      </c>
      <c r="D46" s="65">
        <v>0.65</v>
      </c>
      <c r="E46" s="22">
        <f t="shared" si="4"/>
        <v>117.4225</v>
      </c>
      <c r="F46" s="49">
        <f t="shared" si="2"/>
        <v>1026.0899999999999</v>
      </c>
      <c r="G46" s="67">
        <f t="shared" si="5"/>
        <v>-10</v>
      </c>
      <c r="H46" s="22">
        <f t="shared" si="6"/>
        <v>105.68025</v>
      </c>
    </row>
    <row r="47" spans="2:8" x14ac:dyDescent="0.3">
      <c r="B47" s="61" t="s">
        <v>55</v>
      </c>
      <c r="C47" s="65">
        <v>4431.95</v>
      </c>
      <c r="D47" s="65">
        <v>0.63</v>
      </c>
      <c r="E47" s="22">
        <f t="shared" si="4"/>
        <v>113.80950000000001</v>
      </c>
      <c r="F47" s="49">
        <f t="shared" si="2"/>
        <v>3988.7550000000001</v>
      </c>
      <c r="G47" s="67">
        <f t="shared" si="5"/>
        <v>-9.9999999999999929</v>
      </c>
      <c r="H47" s="22">
        <f t="shared" si="6"/>
        <v>102.42855000000002</v>
      </c>
    </row>
    <row r="48" spans="2:8" x14ac:dyDescent="0.3">
      <c r="B48" s="61" t="s">
        <v>62</v>
      </c>
      <c r="C48" s="65">
        <v>233.1</v>
      </c>
      <c r="D48" s="65">
        <v>0.62</v>
      </c>
      <c r="E48" s="22">
        <f t="shared" si="4"/>
        <v>112.00299999999999</v>
      </c>
      <c r="F48" s="49">
        <f t="shared" si="2"/>
        <v>209.79</v>
      </c>
      <c r="G48" s="67">
        <f t="shared" si="5"/>
        <v>-10</v>
      </c>
      <c r="H48" s="22">
        <f t="shared" si="6"/>
        <v>100.80269999999999</v>
      </c>
    </row>
    <row r="49" spans="2:8" x14ac:dyDescent="0.3">
      <c r="B49" s="61" t="s">
        <v>61</v>
      </c>
      <c r="C49" s="65">
        <v>908.05</v>
      </c>
      <c r="D49" s="65">
        <v>0.6</v>
      </c>
      <c r="E49" s="22">
        <f t="shared" si="4"/>
        <v>108.39</v>
      </c>
      <c r="F49" s="49">
        <f t="shared" si="2"/>
        <v>817.245</v>
      </c>
      <c r="G49" s="67">
        <f t="shared" si="5"/>
        <v>-9.9999999999999947</v>
      </c>
      <c r="H49" s="22">
        <f t="shared" si="6"/>
        <v>97.551000000000002</v>
      </c>
    </row>
    <row r="50" spans="2:8" x14ac:dyDescent="0.3">
      <c r="B50" s="61" t="s">
        <v>52</v>
      </c>
      <c r="C50" s="65">
        <v>4513.7</v>
      </c>
      <c r="D50" s="65">
        <v>0.56999999999999995</v>
      </c>
      <c r="E50" s="22">
        <f t="shared" si="4"/>
        <v>102.97049999999999</v>
      </c>
      <c r="F50" s="49">
        <f t="shared" si="2"/>
        <v>4062.33</v>
      </c>
      <c r="G50" s="67">
        <f t="shared" si="5"/>
        <v>-9.9999999999999982</v>
      </c>
      <c r="H50" s="22">
        <f t="shared" si="6"/>
        <v>92.673449999999988</v>
      </c>
    </row>
    <row r="51" spans="2:8" x14ac:dyDescent="0.3">
      <c r="B51" s="61" t="s">
        <v>65</v>
      </c>
      <c r="C51" s="65">
        <v>3301.1</v>
      </c>
      <c r="D51" s="65">
        <v>0.56999999999999995</v>
      </c>
      <c r="E51" s="22">
        <f t="shared" si="4"/>
        <v>102.97049999999999</v>
      </c>
      <c r="F51" s="49">
        <f t="shared" si="2"/>
        <v>2970.99</v>
      </c>
      <c r="G51" s="67">
        <f t="shared" si="5"/>
        <v>-10.000000000000005</v>
      </c>
      <c r="H51" s="22">
        <f t="shared" si="6"/>
        <v>92.673449999999988</v>
      </c>
    </row>
    <row r="52" spans="2:8" x14ac:dyDescent="0.3">
      <c r="B52" s="61" t="s">
        <v>92</v>
      </c>
      <c r="C52" s="65">
        <v>763.85</v>
      </c>
      <c r="D52" s="65">
        <v>0.56999999999999995</v>
      </c>
      <c r="E52" s="22">
        <f t="shared" si="4"/>
        <v>102.97049999999999</v>
      </c>
      <c r="F52" s="49">
        <f t="shared" si="2"/>
        <v>687.46500000000003</v>
      </c>
      <c r="G52" s="67">
        <f t="shared" si="5"/>
        <v>-10</v>
      </c>
      <c r="H52" s="22">
        <f t="shared" si="6"/>
        <v>92.673449999999988</v>
      </c>
    </row>
    <row r="53" spans="2:8" x14ac:dyDescent="0.3">
      <c r="B53" s="61" t="s">
        <v>63</v>
      </c>
      <c r="C53" s="65">
        <v>3267.9</v>
      </c>
      <c r="D53" s="65">
        <v>0.52</v>
      </c>
      <c r="E53" s="22">
        <f t="shared" si="4"/>
        <v>93.938000000000017</v>
      </c>
      <c r="F53" s="49">
        <f t="shared" si="2"/>
        <v>2941.11</v>
      </c>
      <c r="G53" s="67">
        <f t="shared" si="5"/>
        <v>-10</v>
      </c>
      <c r="H53" s="22">
        <f t="shared" si="6"/>
        <v>84.544200000000018</v>
      </c>
    </row>
    <row r="54" spans="2:8" x14ac:dyDescent="0.3">
      <c r="B54" s="61" t="s">
        <v>97</v>
      </c>
      <c r="C54" s="65">
        <v>740.3</v>
      </c>
      <c r="D54" s="65">
        <v>0.48</v>
      </c>
      <c r="E54" s="22">
        <f t="shared" si="4"/>
        <v>86.711999999999989</v>
      </c>
      <c r="F54" s="49">
        <f t="shared" si="2"/>
        <v>666.27</v>
      </c>
      <c r="G54" s="67">
        <f t="shared" si="5"/>
        <v>-9.9999999999999964</v>
      </c>
      <c r="H54" s="22">
        <f t="shared" si="6"/>
        <v>78.04079999999999</v>
      </c>
    </row>
    <row r="55" spans="2:8" x14ac:dyDescent="0.3">
      <c r="B55" s="61" t="s">
        <v>58</v>
      </c>
      <c r="C55" s="65">
        <v>357.6</v>
      </c>
      <c r="D55" s="65">
        <v>0.43</v>
      </c>
      <c r="E55" s="22">
        <f t="shared" si="4"/>
        <v>77.679500000000004</v>
      </c>
      <c r="F55" s="49">
        <f t="shared" si="2"/>
        <v>321.84000000000003</v>
      </c>
      <c r="G55" s="67">
        <f t="shared" si="5"/>
        <v>-9.9999999999999964</v>
      </c>
      <c r="H55" s="22">
        <f t="shared" si="6"/>
        <v>69.911550000000005</v>
      </c>
    </row>
    <row r="56" spans="2:8" x14ac:dyDescent="0.3">
      <c r="B56" s="61" t="s">
        <v>70</v>
      </c>
      <c r="C56" s="65">
        <v>2558.6</v>
      </c>
      <c r="D56" s="65">
        <v>0.42</v>
      </c>
      <c r="E56" s="22">
        <f t="shared" si="4"/>
        <v>75.87299999999999</v>
      </c>
      <c r="F56" s="49">
        <f t="shared" si="2"/>
        <v>2302.7399999999998</v>
      </c>
      <c r="G56" s="67">
        <f t="shared" si="5"/>
        <v>-10.000000000000005</v>
      </c>
      <c r="H56" s="22">
        <f t="shared" si="6"/>
        <v>68.285699999999991</v>
      </c>
    </row>
    <row r="57" spans="2:8" x14ac:dyDescent="0.3">
      <c r="B57" s="19"/>
      <c r="C57" s="19"/>
      <c r="D57" s="18"/>
      <c r="E57" s="18"/>
      <c r="F57" s="18"/>
      <c r="G57" s="18"/>
      <c r="H57" s="18"/>
    </row>
    <row r="58" spans="2:8" ht="21" x14ac:dyDescent="0.4">
      <c r="B58" s="14"/>
      <c r="C58" s="14"/>
      <c r="D58" s="68">
        <f>SUM(D7:D57)</f>
        <v>99.979999999999976</v>
      </c>
      <c r="E58" s="38">
        <v>18065</v>
      </c>
      <c r="F58" s="50"/>
      <c r="G58" s="51"/>
      <c r="H58" s="38">
        <f>SUM(H7:H57)</f>
        <v>16255.248300000003</v>
      </c>
    </row>
    <row r="59" spans="2:8" ht="42" x14ac:dyDescent="0.4">
      <c r="B59" s="10"/>
      <c r="C59" s="10"/>
      <c r="D59" s="10"/>
      <c r="E59" s="11" t="s">
        <v>4</v>
      </c>
      <c r="F59" s="12"/>
      <c r="G59" s="13"/>
      <c r="H59" s="11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topLeftCell="A46" workbookViewId="0">
      <selection activeCell="B12" sqref="B12"/>
    </sheetView>
  </sheetViews>
  <sheetFormatPr defaultRowHeight="13.8" customHeight="1" x14ac:dyDescent="0.3"/>
  <cols>
    <col min="2" max="2" width="32.5546875" customWidth="1"/>
    <col min="3" max="3" width="8" customWidth="1"/>
    <col min="4" max="4" width="13.6640625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ht="13.8" customHeight="1" x14ac:dyDescent="0.3">
      <c r="B2" s="1"/>
      <c r="C2" s="2"/>
      <c r="D2" s="2"/>
      <c r="E2" s="2"/>
      <c r="F2" s="2"/>
      <c r="G2" s="2"/>
      <c r="H2" s="3"/>
    </row>
    <row r="3" spans="2:8" ht="13.8" customHeight="1" x14ac:dyDescent="0.3">
      <c r="B3" s="4"/>
      <c r="C3" s="5"/>
      <c r="D3" s="5"/>
      <c r="E3" s="5"/>
      <c r="F3" s="5"/>
      <c r="G3" s="5"/>
      <c r="H3" s="6"/>
    </row>
    <row r="4" spans="2:8" ht="13.8" customHeight="1" x14ac:dyDescent="0.3">
      <c r="B4" s="4"/>
      <c r="C4" s="5"/>
      <c r="D4" s="5"/>
      <c r="E4" s="5"/>
      <c r="F4" s="5"/>
      <c r="G4" s="5"/>
      <c r="H4" s="6"/>
    </row>
    <row r="5" spans="2:8" ht="13.8" customHeight="1" x14ac:dyDescent="0.3">
      <c r="B5" s="7"/>
      <c r="C5" s="8"/>
      <c r="D5" s="8"/>
      <c r="E5" s="8"/>
      <c r="F5" s="8"/>
      <c r="G5" s="8"/>
      <c r="H5" s="9"/>
    </row>
    <row r="6" spans="2:8" s="66" customFormat="1" ht="13.8" customHeight="1" x14ac:dyDescent="0.3">
      <c r="B6" s="46" t="s">
        <v>0</v>
      </c>
      <c r="C6" s="46" t="s">
        <v>6</v>
      </c>
      <c r="D6" s="46" t="s">
        <v>1</v>
      </c>
      <c r="E6" s="47" t="s">
        <v>2</v>
      </c>
      <c r="F6" s="48" t="s">
        <v>3</v>
      </c>
      <c r="G6" s="47" t="s">
        <v>7</v>
      </c>
      <c r="H6" s="47" t="s">
        <v>2</v>
      </c>
    </row>
    <row r="7" spans="2:8" ht="13.8" customHeight="1" x14ac:dyDescent="0.3">
      <c r="B7" s="61" t="s">
        <v>87</v>
      </c>
      <c r="C7" s="65">
        <v>2420.5</v>
      </c>
      <c r="D7" s="65">
        <v>10.32</v>
      </c>
      <c r="E7" s="22">
        <f t="shared" ref="E7:E38" si="0">$E$58*D7/100</f>
        <v>1864.3080000000002</v>
      </c>
      <c r="F7" s="49">
        <f t="shared" ref="F7:F38" si="1">C7*1.1</f>
        <v>2662.55</v>
      </c>
      <c r="G7" s="67">
        <f t="shared" ref="G7:G38" si="2">(F7-C7)/C7*100</f>
        <v>10.000000000000007</v>
      </c>
      <c r="H7" s="22">
        <f t="shared" ref="H7:H38" si="3">E7+((E7*G7)/100)</f>
        <v>2050.7388000000005</v>
      </c>
    </row>
    <row r="8" spans="2:8" ht="13.8" customHeight="1" x14ac:dyDescent="0.3">
      <c r="B8" s="61" t="s">
        <v>68</v>
      </c>
      <c r="C8" s="65">
        <v>1687.6</v>
      </c>
      <c r="D8" s="65">
        <v>9.3800000000000008</v>
      </c>
      <c r="E8" s="22">
        <f t="shared" si="0"/>
        <v>1694.4970000000001</v>
      </c>
      <c r="F8" s="49">
        <f t="shared" si="1"/>
        <v>1856.3600000000001</v>
      </c>
      <c r="G8" s="67">
        <f t="shared" si="2"/>
        <v>10.000000000000012</v>
      </c>
      <c r="H8" s="22">
        <f t="shared" si="3"/>
        <v>1863.9467000000004</v>
      </c>
    </row>
    <row r="9" spans="2:8" ht="13.8" customHeight="1" x14ac:dyDescent="0.3">
      <c r="B9" s="61" t="s">
        <v>74</v>
      </c>
      <c r="C9" s="65">
        <v>917.65</v>
      </c>
      <c r="D9" s="65">
        <v>8.08</v>
      </c>
      <c r="E9" s="22">
        <f t="shared" si="0"/>
        <v>1459.652</v>
      </c>
      <c r="F9" s="49">
        <f t="shared" si="1"/>
        <v>1009.4150000000001</v>
      </c>
      <c r="G9" s="67">
        <f t="shared" si="2"/>
        <v>10.000000000000012</v>
      </c>
      <c r="H9" s="22">
        <f t="shared" si="3"/>
        <v>1605.6172000000001</v>
      </c>
    </row>
    <row r="10" spans="2:8" ht="13.8" customHeight="1" x14ac:dyDescent="0.3">
      <c r="B10" s="61" t="s">
        <v>73</v>
      </c>
      <c r="C10" s="65">
        <v>2775.6</v>
      </c>
      <c r="D10" s="65">
        <v>6.34</v>
      </c>
      <c r="E10" s="22">
        <f t="shared" si="0"/>
        <v>1145.3209999999999</v>
      </c>
      <c r="F10" s="49">
        <f t="shared" si="1"/>
        <v>3053.1600000000003</v>
      </c>
      <c r="G10" s="67">
        <f t="shared" si="2"/>
        <v>10.000000000000014</v>
      </c>
      <c r="H10" s="22">
        <f t="shared" si="3"/>
        <v>1259.8531</v>
      </c>
    </row>
    <row r="11" spans="2:8" ht="13.8" customHeight="1" x14ac:dyDescent="0.3">
      <c r="B11" s="61" t="s">
        <v>77</v>
      </c>
      <c r="C11" s="65">
        <v>1252.75</v>
      </c>
      <c r="D11" s="65">
        <v>5.63</v>
      </c>
      <c r="E11" s="22">
        <f t="shared" si="0"/>
        <v>1017.0595</v>
      </c>
      <c r="F11" s="49">
        <f t="shared" si="1"/>
        <v>1378.0250000000001</v>
      </c>
      <c r="G11" s="67">
        <f t="shared" si="2"/>
        <v>10.000000000000007</v>
      </c>
      <c r="H11" s="22">
        <f t="shared" si="3"/>
        <v>1118.7654500000001</v>
      </c>
    </row>
    <row r="12" spans="2:8" ht="13.8" customHeight="1" x14ac:dyDescent="0.3">
      <c r="B12" s="61" t="s">
        <v>75</v>
      </c>
      <c r="C12" s="65">
        <v>425.55</v>
      </c>
      <c r="D12" s="65">
        <v>4.7300000000000004</v>
      </c>
      <c r="E12" s="22">
        <f t="shared" si="0"/>
        <v>854.47450000000015</v>
      </c>
      <c r="F12" s="49">
        <f t="shared" si="1"/>
        <v>468.10500000000008</v>
      </c>
      <c r="G12" s="67">
        <f t="shared" si="2"/>
        <v>10.000000000000014</v>
      </c>
      <c r="H12" s="22">
        <f t="shared" si="3"/>
        <v>939.92195000000027</v>
      </c>
    </row>
    <row r="13" spans="2:8" ht="13.8" customHeight="1" x14ac:dyDescent="0.3">
      <c r="B13" s="61" t="s">
        <v>91</v>
      </c>
      <c r="C13" s="65">
        <v>3219.25</v>
      </c>
      <c r="D13" s="65">
        <v>4.16</v>
      </c>
      <c r="E13" s="22">
        <f t="shared" si="0"/>
        <v>751.50400000000013</v>
      </c>
      <c r="F13" s="49">
        <f t="shared" si="1"/>
        <v>3541.1750000000002</v>
      </c>
      <c r="G13" s="67">
        <f t="shared" si="2"/>
        <v>10.000000000000005</v>
      </c>
      <c r="H13" s="22">
        <f t="shared" si="3"/>
        <v>826.65440000000012</v>
      </c>
    </row>
    <row r="14" spans="2:8" ht="13.8" customHeight="1" x14ac:dyDescent="0.3">
      <c r="B14" s="61" t="s">
        <v>80</v>
      </c>
      <c r="C14" s="65">
        <v>2364.4</v>
      </c>
      <c r="D14" s="65">
        <v>3.6</v>
      </c>
      <c r="E14" s="22">
        <f t="shared" si="0"/>
        <v>650.34</v>
      </c>
      <c r="F14" s="49">
        <f t="shared" si="1"/>
        <v>2600.84</v>
      </c>
      <c r="G14" s="67">
        <f t="shared" si="2"/>
        <v>10.000000000000002</v>
      </c>
      <c r="H14" s="22">
        <f t="shared" si="3"/>
        <v>715.37400000000002</v>
      </c>
    </row>
    <row r="15" spans="2:8" ht="13.8" customHeight="1" x14ac:dyDescent="0.3">
      <c r="B15" s="61" t="s">
        <v>79</v>
      </c>
      <c r="C15" s="65">
        <v>1938.05</v>
      </c>
      <c r="D15" s="65">
        <v>3.59</v>
      </c>
      <c r="E15" s="22">
        <f t="shared" si="0"/>
        <v>648.5335</v>
      </c>
      <c r="F15" s="49">
        <f t="shared" si="1"/>
        <v>2131.855</v>
      </c>
      <c r="G15" s="67">
        <f t="shared" si="2"/>
        <v>10.000000000000004</v>
      </c>
      <c r="H15" s="22">
        <f t="shared" si="3"/>
        <v>713.38685000000009</v>
      </c>
    </row>
    <row r="16" spans="2:8" ht="13.8" customHeight="1" x14ac:dyDescent="0.3">
      <c r="B16" s="61" t="s">
        <v>54</v>
      </c>
      <c r="C16" s="65">
        <v>860</v>
      </c>
      <c r="D16" s="65">
        <v>2.97</v>
      </c>
      <c r="E16" s="22">
        <f t="shared" si="0"/>
        <v>536.53050000000007</v>
      </c>
      <c r="F16" s="49">
        <f t="shared" si="1"/>
        <v>946.00000000000011</v>
      </c>
      <c r="G16" s="67">
        <f t="shared" si="2"/>
        <v>10.000000000000012</v>
      </c>
      <c r="H16" s="22">
        <f t="shared" si="3"/>
        <v>590.1835500000002</v>
      </c>
    </row>
    <row r="17" spans="2:8" ht="13.8" customHeight="1" x14ac:dyDescent="0.3">
      <c r="B17" s="61" t="s">
        <v>89</v>
      </c>
      <c r="C17" s="65">
        <v>578.29999999999995</v>
      </c>
      <c r="D17" s="65">
        <v>2.8</v>
      </c>
      <c r="E17" s="22">
        <f t="shared" si="0"/>
        <v>505.82</v>
      </c>
      <c r="F17" s="49">
        <f t="shared" si="1"/>
        <v>636.13</v>
      </c>
      <c r="G17" s="67">
        <f t="shared" si="2"/>
        <v>10.000000000000007</v>
      </c>
      <c r="H17" s="22">
        <f t="shared" si="3"/>
        <v>556.40200000000004</v>
      </c>
    </row>
    <row r="18" spans="2:8" ht="13.8" customHeight="1" x14ac:dyDescent="0.3">
      <c r="B18" s="61" t="s">
        <v>72</v>
      </c>
      <c r="C18" s="65">
        <v>2457.3000000000002</v>
      </c>
      <c r="D18" s="65">
        <v>2.77</v>
      </c>
      <c r="E18" s="22">
        <f t="shared" si="0"/>
        <v>500.40050000000002</v>
      </c>
      <c r="F18" s="49">
        <f t="shared" si="1"/>
        <v>2703.03</v>
      </c>
      <c r="G18" s="67">
        <f t="shared" si="2"/>
        <v>10</v>
      </c>
      <c r="H18" s="22">
        <f t="shared" si="3"/>
        <v>550.44055000000003</v>
      </c>
    </row>
    <row r="19" spans="2:8" ht="13.8" customHeight="1" x14ac:dyDescent="0.3">
      <c r="B19" s="61" t="s">
        <v>59</v>
      </c>
      <c r="C19" s="65">
        <v>799.3</v>
      </c>
      <c r="D19" s="65">
        <v>2.4700000000000002</v>
      </c>
      <c r="E19" s="22">
        <f t="shared" si="0"/>
        <v>446.20550000000003</v>
      </c>
      <c r="F19" s="49">
        <f t="shared" si="1"/>
        <v>879.23</v>
      </c>
      <c r="G19" s="67">
        <f t="shared" si="2"/>
        <v>10.000000000000009</v>
      </c>
      <c r="H19" s="22">
        <f t="shared" si="3"/>
        <v>490.82605000000007</v>
      </c>
    </row>
    <row r="20" spans="2:8" ht="13.8" customHeight="1" x14ac:dyDescent="0.3">
      <c r="B20" s="61" t="s">
        <v>56</v>
      </c>
      <c r="C20" s="65">
        <v>6280.1</v>
      </c>
      <c r="D20" s="65">
        <v>2.11</v>
      </c>
      <c r="E20" s="22">
        <f t="shared" si="0"/>
        <v>381.17149999999992</v>
      </c>
      <c r="F20" s="49">
        <f t="shared" si="1"/>
        <v>6908.1100000000006</v>
      </c>
      <c r="G20" s="67">
        <f t="shared" si="2"/>
        <v>10.000000000000004</v>
      </c>
      <c r="H20" s="22">
        <f t="shared" si="3"/>
        <v>419.28864999999996</v>
      </c>
    </row>
    <row r="21" spans="2:8" ht="13.8" customHeight="1" x14ac:dyDescent="0.3">
      <c r="B21" s="61" t="s">
        <v>53</v>
      </c>
      <c r="C21" s="65">
        <v>2902.35</v>
      </c>
      <c r="D21" s="65">
        <v>1.65</v>
      </c>
      <c r="E21" s="22">
        <f t="shared" si="0"/>
        <v>298.07249999999999</v>
      </c>
      <c r="F21" s="49">
        <f t="shared" si="1"/>
        <v>3192.585</v>
      </c>
      <c r="G21" s="67">
        <f t="shared" si="2"/>
        <v>10.000000000000005</v>
      </c>
      <c r="H21" s="22">
        <f t="shared" si="3"/>
        <v>327.87975</v>
      </c>
    </row>
    <row r="22" spans="2:8" ht="13.8" customHeight="1" x14ac:dyDescent="0.3">
      <c r="B22" s="61" t="s">
        <v>82</v>
      </c>
      <c r="C22" s="65">
        <v>8589.5499999999993</v>
      </c>
      <c r="D22" s="65">
        <v>1.44</v>
      </c>
      <c r="E22" s="22">
        <f t="shared" si="0"/>
        <v>260.13599999999997</v>
      </c>
      <c r="F22" s="49">
        <f t="shared" si="1"/>
        <v>9448.5049999999992</v>
      </c>
      <c r="G22" s="67">
        <f t="shared" si="2"/>
        <v>10</v>
      </c>
      <c r="H22" s="22">
        <f t="shared" si="3"/>
        <v>286.14959999999996</v>
      </c>
    </row>
    <row r="23" spans="2:8" ht="13.8" customHeight="1" x14ac:dyDescent="0.3">
      <c r="B23" s="61" t="s">
        <v>67</v>
      </c>
      <c r="C23" s="65">
        <v>1064.0999999999999</v>
      </c>
      <c r="D23" s="65">
        <v>1.42</v>
      </c>
      <c r="E23" s="22">
        <f t="shared" si="0"/>
        <v>256.52299999999997</v>
      </c>
      <c r="F23" s="49">
        <f t="shared" si="1"/>
        <v>1170.51</v>
      </c>
      <c r="G23" s="67">
        <f t="shared" si="2"/>
        <v>10.000000000000009</v>
      </c>
      <c r="H23" s="22">
        <f t="shared" si="3"/>
        <v>282.17529999999999</v>
      </c>
    </row>
    <row r="24" spans="2:8" ht="13.8" customHeight="1" x14ac:dyDescent="0.3">
      <c r="B24" s="61" t="s">
        <v>96</v>
      </c>
      <c r="C24" s="65">
        <v>2641.85</v>
      </c>
      <c r="D24" s="65">
        <v>1.39</v>
      </c>
      <c r="E24" s="22">
        <f t="shared" si="0"/>
        <v>251.1035</v>
      </c>
      <c r="F24" s="49">
        <f t="shared" si="1"/>
        <v>2906.0350000000003</v>
      </c>
      <c r="G24" s="67">
        <f t="shared" si="2"/>
        <v>10.000000000000016</v>
      </c>
      <c r="H24" s="22">
        <f t="shared" si="3"/>
        <v>276.21385000000004</v>
      </c>
    </row>
    <row r="25" spans="2:8" ht="13.8" customHeight="1" x14ac:dyDescent="0.3">
      <c r="B25" s="61" t="s">
        <v>81</v>
      </c>
      <c r="C25" s="65">
        <v>1226.9000000000001</v>
      </c>
      <c r="D25" s="65">
        <v>1.38</v>
      </c>
      <c r="E25" s="22">
        <f t="shared" si="0"/>
        <v>249.29699999999997</v>
      </c>
      <c r="F25" s="49">
        <f t="shared" si="1"/>
        <v>1349.5900000000001</v>
      </c>
      <c r="G25" s="67">
        <f t="shared" si="2"/>
        <v>10.000000000000004</v>
      </c>
      <c r="H25" s="22">
        <f t="shared" si="3"/>
        <v>274.22669999999999</v>
      </c>
    </row>
    <row r="26" spans="2:8" ht="13.8" customHeight="1" x14ac:dyDescent="0.3">
      <c r="B26" s="61" t="s">
        <v>90</v>
      </c>
      <c r="C26" s="65">
        <v>987.65</v>
      </c>
      <c r="D26" s="65">
        <v>1.34</v>
      </c>
      <c r="E26" s="22">
        <f t="shared" si="0"/>
        <v>242.07100000000003</v>
      </c>
      <c r="F26" s="49">
        <f t="shared" si="1"/>
        <v>1086.415</v>
      </c>
      <c r="G26" s="67">
        <f t="shared" si="2"/>
        <v>10</v>
      </c>
      <c r="H26" s="22">
        <f t="shared" si="3"/>
        <v>266.27810000000005</v>
      </c>
    </row>
    <row r="27" spans="2:8" ht="13.8" customHeight="1" x14ac:dyDescent="0.3">
      <c r="B27" s="61" t="s">
        <v>94</v>
      </c>
      <c r="C27" s="65">
        <v>107.95</v>
      </c>
      <c r="D27" s="65">
        <v>1.1000000000000001</v>
      </c>
      <c r="E27" s="22">
        <f t="shared" si="0"/>
        <v>198.715</v>
      </c>
      <c r="F27" s="49">
        <f t="shared" si="1"/>
        <v>118.74500000000002</v>
      </c>
      <c r="G27" s="67">
        <f t="shared" si="2"/>
        <v>10.000000000000014</v>
      </c>
      <c r="H27" s="22">
        <f t="shared" si="3"/>
        <v>218.58650000000003</v>
      </c>
    </row>
    <row r="28" spans="2:8" ht="13.8" customHeight="1" x14ac:dyDescent="0.3">
      <c r="B28" s="61" t="s">
        <v>98</v>
      </c>
      <c r="C28" s="65">
        <v>7556.2</v>
      </c>
      <c r="D28" s="65">
        <v>1.1000000000000001</v>
      </c>
      <c r="E28" s="22">
        <f t="shared" si="0"/>
        <v>198.715</v>
      </c>
      <c r="F28" s="49">
        <f t="shared" si="1"/>
        <v>8311.82</v>
      </c>
      <c r="G28" s="67">
        <f t="shared" si="2"/>
        <v>10</v>
      </c>
      <c r="H28" s="22">
        <f t="shared" si="3"/>
        <v>218.5865</v>
      </c>
    </row>
    <row r="29" spans="2:8" ht="13.8" customHeight="1" x14ac:dyDescent="0.3">
      <c r="B29" s="61" t="s">
        <v>93</v>
      </c>
      <c r="C29" s="65">
        <v>484.95</v>
      </c>
      <c r="D29" s="65">
        <v>1.08</v>
      </c>
      <c r="E29" s="22">
        <f t="shared" si="0"/>
        <v>195.102</v>
      </c>
      <c r="F29" s="49">
        <f t="shared" si="1"/>
        <v>533.44500000000005</v>
      </c>
      <c r="G29" s="67">
        <f t="shared" si="2"/>
        <v>10.000000000000012</v>
      </c>
      <c r="H29" s="22">
        <f t="shared" si="3"/>
        <v>214.61220000000003</v>
      </c>
    </row>
    <row r="30" spans="2:8" ht="13.8" customHeight="1" x14ac:dyDescent="0.3">
      <c r="B30" s="61" t="s">
        <v>83</v>
      </c>
      <c r="C30" s="65">
        <v>172</v>
      </c>
      <c r="D30" s="65">
        <v>1.03</v>
      </c>
      <c r="E30" s="22">
        <f t="shared" si="0"/>
        <v>186.06950000000001</v>
      </c>
      <c r="F30" s="49">
        <f t="shared" si="1"/>
        <v>189.20000000000002</v>
      </c>
      <c r="G30" s="67">
        <f t="shared" si="2"/>
        <v>10.000000000000011</v>
      </c>
      <c r="H30" s="22">
        <f t="shared" si="3"/>
        <v>204.67645000000002</v>
      </c>
    </row>
    <row r="31" spans="2:8" ht="13.8" customHeight="1" x14ac:dyDescent="0.3">
      <c r="B31" s="61" t="s">
        <v>86</v>
      </c>
      <c r="C31" s="65">
        <v>237.25</v>
      </c>
      <c r="D31" s="65">
        <v>1.02</v>
      </c>
      <c r="E31" s="22">
        <f t="shared" si="0"/>
        <v>184.26300000000001</v>
      </c>
      <c r="F31" s="49">
        <f t="shared" si="1"/>
        <v>260.97500000000002</v>
      </c>
      <c r="G31" s="67">
        <f t="shared" si="2"/>
        <v>10.000000000000011</v>
      </c>
      <c r="H31" s="22">
        <f t="shared" si="3"/>
        <v>202.68930000000003</v>
      </c>
    </row>
    <row r="32" spans="2:8" ht="13.8" customHeight="1" x14ac:dyDescent="0.3">
      <c r="B32" s="61" t="s">
        <v>84</v>
      </c>
      <c r="C32" s="65">
        <v>21761.4</v>
      </c>
      <c r="D32" s="65">
        <v>0.98</v>
      </c>
      <c r="E32" s="22">
        <f t="shared" si="0"/>
        <v>177.03700000000001</v>
      </c>
      <c r="F32" s="49">
        <f t="shared" si="1"/>
        <v>23937.540000000005</v>
      </c>
      <c r="G32" s="67">
        <f t="shared" si="2"/>
        <v>10.000000000000012</v>
      </c>
      <c r="H32" s="22">
        <f t="shared" si="3"/>
        <v>194.74070000000003</v>
      </c>
    </row>
    <row r="33" spans="2:8" ht="13.8" customHeight="1" x14ac:dyDescent="0.3">
      <c r="B33" s="61" t="s">
        <v>76</v>
      </c>
      <c r="C33" s="65">
        <v>1152.8</v>
      </c>
      <c r="D33" s="65">
        <v>0.95</v>
      </c>
      <c r="E33" s="22">
        <f t="shared" si="0"/>
        <v>171.61750000000001</v>
      </c>
      <c r="F33" s="49">
        <f t="shared" si="1"/>
        <v>1268.0800000000002</v>
      </c>
      <c r="G33" s="67">
        <f t="shared" si="2"/>
        <v>10.000000000000018</v>
      </c>
      <c r="H33" s="22">
        <f t="shared" si="3"/>
        <v>188.77925000000005</v>
      </c>
    </row>
    <row r="34" spans="2:8" ht="13.8" customHeight="1" x14ac:dyDescent="0.3">
      <c r="B34" s="61" t="s">
        <v>57</v>
      </c>
      <c r="C34" s="65">
        <v>1354.65</v>
      </c>
      <c r="D34" s="65">
        <v>0.92</v>
      </c>
      <c r="E34" s="22">
        <f t="shared" si="0"/>
        <v>166.19799999999998</v>
      </c>
      <c r="F34" s="49">
        <f t="shared" si="1"/>
        <v>1490.1150000000002</v>
      </c>
      <c r="G34" s="67">
        <f t="shared" si="2"/>
        <v>10.000000000000011</v>
      </c>
      <c r="H34" s="22">
        <f t="shared" si="3"/>
        <v>182.81780000000001</v>
      </c>
    </row>
    <row r="35" spans="2:8" ht="13.8" customHeight="1" x14ac:dyDescent="0.3">
      <c r="B35" s="61" t="s">
        <v>78</v>
      </c>
      <c r="C35" s="65">
        <v>725.3</v>
      </c>
      <c r="D35" s="65">
        <v>0.86</v>
      </c>
      <c r="E35" s="22">
        <f t="shared" si="0"/>
        <v>155.35900000000001</v>
      </c>
      <c r="F35" s="49">
        <f t="shared" si="1"/>
        <v>797.83</v>
      </c>
      <c r="G35" s="67">
        <f t="shared" si="2"/>
        <v>10.000000000000012</v>
      </c>
      <c r="H35" s="22">
        <f t="shared" si="3"/>
        <v>170.89490000000004</v>
      </c>
    </row>
    <row r="36" spans="2:8" ht="13.8" customHeight="1" x14ac:dyDescent="0.3">
      <c r="B36" s="61" t="s">
        <v>66</v>
      </c>
      <c r="C36" s="65">
        <v>1720.3</v>
      </c>
      <c r="D36" s="65">
        <v>0.8</v>
      </c>
      <c r="E36" s="22">
        <f t="shared" si="0"/>
        <v>144.52000000000001</v>
      </c>
      <c r="F36" s="49">
        <f t="shared" si="1"/>
        <v>1892.3300000000002</v>
      </c>
      <c r="G36" s="67">
        <f t="shared" si="2"/>
        <v>10.000000000000012</v>
      </c>
      <c r="H36" s="22">
        <f t="shared" si="3"/>
        <v>158.97200000000004</v>
      </c>
    </row>
    <row r="37" spans="2:8" ht="13.8" customHeight="1" x14ac:dyDescent="0.3">
      <c r="B37" s="61" t="s">
        <v>71</v>
      </c>
      <c r="C37" s="65">
        <v>436.1</v>
      </c>
      <c r="D37" s="65">
        <v>0.8</v>
      </c>
      <c r="E37" s="22">
        <f t="shared" si="0"/>
        <v>144.52000000000001</v>
      </c>
      <c r="F37" s="49">
        <f t="shared" si="1"/>
        <v>479.71000000000004</v>
      </c>
      <c r="G37" s="67">
        <f t="shared" si="2"/>
        <v>10.000000000000002</v>
      </c>
      <c r="H37" s="22">
        <f t="shared" si="3"/>
        <v>158.97200000000001</v>
      </c>
    </row>
    <row r="38" spans="2:8" ht="13.8" customHeight="1" x14ac:dyDescent="0.3">
      <c r="B38" s="61" t="s">
        <v>95</v>
      </c>
      <c r="C38" s="65">
        <v>1023.7</v>
      </c>
      <c r="D38" s="65">
        <v>0.8</v>
      </c>
      <c r="E38" s="22">
        <f t="shared" si="0"/>
        <v>144.52000000000001</v>
      </c>
      <c r="F38" s="49">
        <f t="shared" si="1"/>
        <v>1126.0700000000002</v>
      </c>
      <c r="G38" s="67">
        <f t="shared" si="2"/>
        <v>10.000000000000012</v>
      </c>
      <c r="H38" s="22">
        <f t="shared" si="3"/>
        <v>158.97200000000004</v>
      </c>
    </row>
    <row r="39" spans="2:8" ht="13.8" customHeight="1" x14ac:dyDescent="0.3">
      <c r="B39" s="61" t="s">
        <v>85</v>
      </c>
      <c r="C39" s="65">
        <v>158.94999999999999</v>
      </c>
      <c r="D39" s="65">
        <v>0.78</v>
      </c>
      <c r="E39" s="22">
        <f t="shared" ref="E39:E56" si="4">$E$58*D39/100</f>
        <v>140.90700000000001</v>
      </c>
      <c r="F39" s="49">
        <f t="shared" ref="F39:F56" si="5">C39*1.1</f>
        <v>174.845</v>
      </c>
      <c r="G39" s="67">
        <f t="shared" ref="G39:G56" si="6">(F39-C39)/C39*100</f>
        <v>10.000000000000007</v>
      </c>
      <c r="H39" s="22">
        <f t="shared" ref="H39:H56" si="7">E39+((E39*G39)/100)</f>
        <v>154.99770000000001</v>
      </c>
    </row>
    <row r="40" spans="2:8" ht="13.8" customHeight="1" x14ac:dyDescent="0.3">
      <c r="B40" s="61" t="s">
        <v>64</v>
      </c>
      <c r="C40" s="65">
        <v>4929.8500000000004</v>
      </c>
      <c r="D40" s="65">
        <v>0.76</v>
      </c>
      <c r="E40" s="22">
        <f t="shared" si="4"/>
        <v>137.29399999999998</v>
      </c>
      <c r="F40" s="49">
        <f t="shared" si="5"/>
        <v>5422.8350000000009</v>
      </c>
      <c r="G40" s="67">
        <f t="shared" si="6"/>
        <v>10.000000000000012</v>
      </c>
      <c r="H40" s="22">
        <f t="shared" si="7"/>
        <v>151.02340000000001</v>
      </c>
    </row>
    <row r="41" spans="2:8" ht="13.8" customHeight="1" x14ac:dyDescent="0.3">
      <c r="B41" s="61" t="s">
        <v>99</v>
      </c>
      <c r="C41" s="65">
        <v>385</v>
      </c>
      <c r="D41" s="65">
        <v>0.72</v>
      </c>
      <c r="E41" s="22">
        <f t="shared" si="4"/>
        <v>130.06799999999998</v>
      </c>
      <c r="F41" s="49">
        <f t="shared" si="5"/>
        <v>423.50000000000006</v>
      </c>
      <c r="G41" s="67">
        <f t="shared" si="6"/>
        <v>10.000000000000014</v>
      </c>
      <c r="H41" s="22">
        <f t="shared" si="7"/>
        <v>143.07480000000001</v>
      </c>
    </row>
    <row r="42" spans="2:8" ht="13.8" customHeight="1" x14ac:dyDescent="0.3">
      <c r="B42" s="61" t="s">
        <v>60</v>
      </c>
      <c r="C42" s="65">
        <v>4553.55</v>
      </c>
      <c r="D42" s="65">
        <v>0.68</v>
      </c>
      <c r="E42" s="22">
        <f t="shared" si="4"/>
        <v>122.84200000000001</v>
      </c>
      <c r="F42" s="49">
        <f t="shared" si="5"/>
        <v>5008.9050000000007</v>
      </c>
      <c r="G42" s="67">
        <f t="shared" si="6"/>
        <v>10.000000000000011</v>
      </c>
      <c r="H42" s="22">
        <f t="shared" si="7"/>
        <v>135.12620000000004</v>
      </c>
    </row>
    <row r="43" spans="2:8" ht="13.8" customHeight="1" x14ac:dyDescent="0.3">
      <c r="B43" s="61" t="s">
        <v>50</v>
      </c>
      <c r="C43" s="65">
        <v>1924.95</v>
      </c>
      <c r="D43" s="65">
        <v>0.66</v>
      </c>
      <c r="E43" s="22">
        <f t="shared" si="4"/>
        <v>119.22900000000001</v>
      </c>
      <c r="F43" s="49">
        <f t="shared" si="5"/>
        <v>2117.4450000000002</v>
      </c>
      <c r="G43" s="67">
        <f t="shared" si="6"/>
        <v>10.000000000000005</v>
      </c>
      <c r="H43" s="22">
        <f t="shared" si="7"/>
        <v>131.15190000000001</v>
      </c>
    </row>
    <row r="44" spans="2:8" ht="13.8" customHeight="1" x14ac:dyDescent="0.3">
      <c r="B44" s="61" t="s">
        <v>69</v>
      </c>
      <c r="C44" s="65">
        <v>529.75</v>
      </c>
      <c r="D44" s="65">
        <v>0.66</v>
      </c>
      <c r="E44" s="22">
        <f t="shared" si="4"/>
        <v>119.22900000000001</v>
      </c>
      <c r="F44" s="49">
        <f t="shared" si="5"/>
        <v>582.72500000000002</v>
      </c>
      <c r="G44" s="67">
        <f t="shared" si="6"/>
        <v>10.000000000000005</v>
      </c>
      <c r="H44" s="22">
        <f t="shared" si="7"/>
        <v>131.15190000000001</v>
      </c>
    </row>
    <row r="45" spans="2:8" ht="13.8" customHeight="1" x14ac:dyDescent="0.3">
      <c r="B45" s="61" t="s">
        <v>51</v>
      </c>
      <c r="C45" s="65">
        <v>681.3</v>
      </c>
      <c r="D45" s="65">
        <v>0.65</v>
      </c>
      <c r="E45" s="22">
        <f t="shared" si="4"/>
        <v>117.4225</v>
      </c>
      <c r="F45" s="49">
        <f t="shared" si="5"/>
        <v>749.43000000000006</v>
      </c>
      <c r="G45" s="67">
        <f t="shared" si="6"/>
        <v>10.000000000000018</v>
      </c>
      <c r="H45" s="22">
        <f t="shared" si="7"/>
        <v>129.16475000000003</v>
      </c>
    </row>
    <row r="46" spans="2:8" ht="13.8" customHeight="1" x14ac:dyDescent="0.3">
      <c r="B46" s="61" t="s">
        <v>88</v>
      </c>
      <c r="C46" s="65">
        <v>1140.0999999999999</v>
      </c>
      <c r="D46" s="65">
        <v>0.65</v>
      </c>
      <c r="E46" s="22">
        <f t="shared" si="4"/>
        <v>117.4225</v>
      </c>
      <c r="F46" s="49">
        <f t="shared" si="5"/>
        <v>1254.1099999999999</v>
      </c>
      <c r="G46" s="67">
        <f t="shared" si="6"/>
        <v>10</v>
      </c>
      <c r="H46" s="22">
        <f t="shared" si="7"/>
        <v>129.16475</v>
      </c>
    </row>
    <row r="47" spans="2:8" ht="13.8" customHeight="1" x14ac:dyDescent="0.3">
      <c r="B47" s="61" t="s">
        <v>55</v>
      </c>
      <c r="C47" s="65">
        <v>4431.95</v>
      </c>
      <c r="D47" s="65">
        <v>0.63</v>
      </c>
      <c r="E47" s="22">
        <f t="shared" si="4"/>
        <v>113.80950000000001</v>
      </c>
      <c r="F47" s="49">
        <f t="shared" si="5"/>
        <v>4875.1450000000004</v>
      </c>
      <c r="G47" s="67">
        <f t="shared" si="6"/>
        <v>10.000000000000014</v>
      </c>
      <c r="H47" s="22">
        <f t="shared" si="7"/>
        <v>125.19045000000003</v>
      </c>
    </row>
    <row r="48" spans="2:8" ht="13.8" customHeight="1" x14ac:dyDescent="0.3">
      <c r="B48" s="61" t="s">
        <v>62</v>
      </c>
      <c r="C48" s="65">
        <v>233.1</v>
      </c>
      <c r="D48" s="65">
        <v>0.62</v>
      </c>
      <c r="E48" s="22">
        <f t="shared" si="4"/>
        <v>112.00299999999999</v>
      </c>
      <c r="F48" s="49">
        <f t="shared" si="5"/>
        <v>256.41000000000003</v>
      </c>
      <c r="G48" s="67">
        <f t="shared" si="6"/>
        <v>10.000000000000012</v>
      </c>
      <c r="H48" s="22">
        <f t="shared" si="7"/>
        <v>123.2033</v>
      </c>
    </row>
    <row r="49" spans="2:8" ht="13.8" customHeight="1" x14ac:dyDescent="0.3">
      <c r="B49" s="61" t="s">
        <v>61</v>
      </c>
      <c r="C49" s="65">
        <v>908.05</v>
      </c>
      <c r="D49" s="65">
        <v>0.6</v>
      </c>
      <c r="E49" s="22">
        <f t="shared" si="4"/>
        <v>108.39</v>
      </c>
      <c r="F49" s="49">
        <f t="shared" si="5"/>
        <v>998.85500000000002</v>
      </c>
      <c r="G49" s="67">
        <f t="shared" si="6"/>
        <v>10.000000000000007</v>
      </c>
      <c r="H49" s="22">
        <f t="shared" si="7"/>
        <v>119.22900000000001</v>
      </c>
    </row>
    <row r="50" spans="2:8" ht="13.8" customHeight="1" x14ac:dyDescent="0.3">
      <c r="B50" s="61" t="s">
        <v>52</v>
      </c>
      <c r="C50" s="65">
        <v>4513.7</v>
      </c>
      <c r="D50" s="65">
        <v>0.56999999999999995</v>
      </c>
      <c r="E50" s="22">
        <f t="shared" si="4"/>
        <v>102.97049999999999</v>
      </c>
      <c r="F50" s="49">
        <f t="shared" si="5"/>
        <v>4965.0700000000006</v>
      </c>
      <c r="G50" s="67">
        <f t="shared" si="6"/>
        <v>10.000000000000018</v>
      </c>
      <c r="H50" s="22">
        <f t="shared" si="7"/>
        <v>113.26755</v>
      </c>
    </row>
    <row r="51" spans="2:8" ht="13.8" customHeight="1" x14ac:dyDescent="0.3">
      <c r="B51" s="61" t="s">
        <v>65</v>
      </c>
      <c r="C51" s="65">
        <v>3301.1</v>
      </c>
      <c r="D51" s="65">
        <v>0.56999999999999995</v>
      </c>
      <c r="E51" s="22">
        <f t="shared" si="4"/>
        <v>102.97049999999999</v>
      </c>
      <c r="F51" s="49">
        <f t="shared" si="5"/>
        <v>3631.21</v>
      </c>
      <c r="G51" s="67">
        <f t="shared" si="6"/>
        <v>10.000000000000005</v>
      </c>
      <c r="H51" s="22">
        <f t="shared" si="7"/>
        <v>113.26754999999999</v>
      </c>
    </row>
    <row r="52" spans="2:8" ht="13.8" customHeight="1" x14ac:dyDescent="0.3">
      <c r="B52" s="61" t="s">
        <v>92</v>
      </c>
      <c r="C52" s="65">
        <v>763.85</v>
      </c>
      <c r="D52" s="65">
        <v>0.56999999999999995</v>
      </c>
      <c r="E52" s="22">
        <f t="shared" si="4"/>
        <v>102.97049999999999</v>
      </c>
      <c r="F52" s="49">
        <f t="shared" si="5"/>
        <v>840.23500000000013</v>
      </c>
      <c r="G52" s="67">
        <f t="shared" si="6"/>
        <v>10.000000000000012</v>
      </c>
      <c r="H52" s="22">
        <f t="shared" si="7"/>
        <v>113.26755</v>
      </c>
    </row>
    <row r="53" spans="2:8" ht="13.8" customHeight="1" x14ac:dyDescent="0.3">
      <c r="B53" s="61" t="s">
        <v>63</v>
      </c>
      <c r="C53" s="65">
        <v>3267.9</v>
      </c>
      <c r="D53" s="65">
        <v>0.52</v>
      </c>
      <c r="E53" s="22">
        <f t="shared" si="4"/>
        <v>93.938000000000017</v>
      </c>
      <c r="F53" s="49">
        <f t="shared" si="5"/>
        <v>3594.6900000000005</v>
      </c>
      <c r="G53" s="67">
        <f t="shared" si="6"/>
        <v>10.000000000000012</v>
      </c>
      <c r="H53" s="22">
        <f t="shared" si="7"/>
        <v>103.33180000000003</v>
      </c>
    </row>
    <row r="54" spans="2:8" ht="13.8" customHeight="1" x14ac:dyDescent="0.3">
      <c r="B54" s="61" t="s">
        <v>97</v>
      </c>
      <c r="C54" s="65">
        <v>740.3</v>
      </c>
      <c r="D54" s="65">
        <v>0.48</v>
      </c>
      <c r="E54" s="22">
        <f t="shared" si="4"/>
        <v>86.711999999999989</v>
      </c>
      <c r="F54" s="49">
        <f t="shared" si="5"/>
        <v>814.33</v>
      </c>
      <c r="G54" s="67">
        <f t="shared" si="6"/>
        <v>10.000000000000012</v>
      </c>
      <c r="H54" s="22">
        <f t="shared" si="7"/>
        <v>95.383200000000002</v>
      </c>
    </row>
    <row r="55" spans="2:8" ht="13.8" customHeight="1" x14ac:dyDescent="0.3">
      <c r="B55" s="61" t="s">
        <v>58</v>
      </c>
      <c r="C55" s="65">
        <v>357.6</v>
      </c>
      <c r="D55" s="65">
        <v>0.43</v>
      </c>
      <c r="E55" s="22">
        <f t="shared" si="4"/>
        <v>77.679500000000004</v>
      </c>
      <c r="F55" s="49">
        <f t="shared" si="5"/>
        <v>393.36000000000007</v>
      </c>
      <c r="G55" s="67">
        <f t="shared" si="6"/>
        <v>10.000000000000012</v>
      </c>
      <c r="H55" s="22">
        <f t="shared" si="7"/>
        <v>85.447450000000018</v>
      </c>
    </row>
    <row r="56" spans="2:8" ht="13.8" customHeight="1" x14ac:dyDescent="0.3">
      <c r="B56" s="61" t="s">
        <v>70</v>
      </c>
      <c r="C56" s="65">
        <v>2558.6</v>
      </c>
      <c r="D56" s="65">
        <v>0.42</v>
      </c>
      <c r="E56" s="22">
        <f t="shared" si="4"/>
        <v>75.87299999999999</v>
      </c>
      <c r="F56" s="49">
        <f t="shared" si="5"/>
        <v>2814.46</v>
      </c>
      <c r="G56" s="67">
        <f t="shared" si="6"/>
        <v>10.000000000000005</v>
      </c>
      <c r="H56" s="22">
        <f t="shared" si="7"/>
        <v>83.460299999999989</v>
      </c>
    </row>
    <row r="57" spans="2:8" ht="13.8" customHeight="1" x14ac:dyDescent="0.3">
      <c r="B57" s="19"/>
      <c r="C57" s="19"/>
      <c r="D57" s="18"/>
      <c r="E57" s="18"/>
      <c r="F57" s="19"/>
      <c r="G57" s="18"/>
      <c r="H57" s="18"/>
    </row>
    <row r="58" spans="2:8" ht="24.6" customHeight="1" x14ac:dyDescent="0.4">
      <c r="B58" s="14"/>
      <c r="C58" s="14"/>
      <c r="D58" s="20">
        <f>SUM(D7:D57)</f>
        <v>99.979999999999976</v>
      </c>
      <c r="E58" s="15">
        <v>18065</v>
      </c>
      <c r="F58" s="16"/>
      <c r="G58" s="17"/>
      <c r="H58" s="15">
        <f>SUM(H7:H57)</f>
        <v>19867.525699999998</v>
      </c>
    </row>
    <row r="59" spans="2:8" ht="13.8" customHeight="1" x14ac:dyDescent="0.4">
      <c r="B59" s="10"/>
      <c r="C59" s="10"/>
      <c r="D59" s="10"/>
      <c r="E59" s="11" t="s">
        <v>4</v>
      </c>
      <c r="F59" s="12"/>
      <c r="G59" s="13"/>
      <c r="H59" s="11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K56"/>
  <sheetViews>
    <sheetView showGridLines="0" zoomScale="85" zoomScaleNormal="85" workbookViewId="0">
      <selection activeCell="D12" sqref="D12"/>
    </sheetView>
  </sheetViews>
  <sheetFormatPr defaultRowHeight="14.4" x14ac:dyDescent="0.3"/>
  <cols>
    <col min="1" max="1" width="2.6640625" customWidth="1"/>
    <col min="2" max="2" width="10.44140625" customWidth="1"/>
    <col min="3" max="3" width="35.77734375" customWidth="1"/>
    <col min="4" max="6" width="8.21875" customWidth="1"/>
    <col min="7" max="8" width="6.77734375" bestFit="1" customWidth="1"/>
    <col min="9" max="9" width="7.109375" bestFit="1" customWidth="1"/>
    <col min="10" max="10" width="8.77734375" customWidth="1"/>
    <col min="11" max="11" width="9.77734375" customWidth="1"/>
    <col min="12" max="12" width="11.6640625" style="32" customWidth="1"/>
    <col min="13" max="17" width="10.33203125" customWidth="1"/>
    <col min="18" max="18" width="10.6640625" style="32" customWidth="1"/>
    <col min="19" max="19" width="12.109375" style="32" customWidth="1"/>
    <col min="20" max="20" width="12.88671875" style="32" customWidth="1"/>
    <col min="21" max="21" width="12.6640625" style="32" customWidth="1"/>
    <col min="22" max="22" width="11.109375" customWidth="1"/>
    <col min="23" max="23" width="11.6640625" customWidth="1"/>
    <col min="24" max="24" width="10.44140625" bestFit="1" customWidth="1"/>
    <col min="25" max="25" width="10.44140625" customWidth="1"/>
    <col min="26" max="26" width="10.44140625" bestFit="1" customWidth="1"/>
    <col min="27" max="27" width="10.44140625" customWidth="1"/>
    <col min="28" max="28" width="10.44140625" bestFit="1" customWidth="1"/>
    <col min="29" max="30" width="10.44140625" customWidth="1"/>
    <col min="31" max="31" width="10.44140625" bestFit="1" customWidth="1"/>
    <col min="32" max="33" width="10.44140625" customWidth="1"/>
    <col min="34" max="34" width="10.44140625" bestFit="1" customWidth="1"/>
    <col min="35" max="35" width="10.44140625" customWidth="1"/>
    <col min="36" max="36" width="10.44140625" bestFit="1" customWidth="1"/>
    <col min="37" max="39" width="12" customWidth="1"/>
  </cols>
  <sheetData>
    <row r="1" spans="3:37" x14ac:dyDescent="0.3">
      <c r="C1" s="62" t="s">
        <v>48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3:37" x14ac:dyDescent="0.3">
      <c r="C2" s="25" t="s">
        <v>21</v>
      </c>
      <c r="D2" s="27" t="s">
        <v>100</v>
      </c>
      <c r="E2" s="27">
        <v>44986</v>
      </c>
      <c r="F2" s="27">
        <v>44958</v>
      </c>
      <c r="G2" s="27">
        <v>44927</v>
      </c>
      <c r="H2" s="27">
        <v>44896</v>
      </c>
      <c r="I2" s="27">
        <v>44866</v>
      </c>
      <c r="J2" s="27">
        <v>44835</v>
      </c>
      <c r="K2" s="27">
        <v>44805</v>
      </c>
      <c r="L2" s="27">
        <v>44743</v>
      </c>
      <c r="M2" s="27">
        <v>44713</v>
      </c>
      <c r="N2" s="27">
        <v>44682</v>
      </c>
      <c r="O2" s="27">
        <v>44621</v>
      </c>
      <c r="P2" s="27">
        <v>44593</v>
      </c>
      <c r="Q2" s="27">
        <v>44562</v>
      </c>
      <c r="R2" s="27">
        <v>44531</v>
      </c>
      <c r="S2" s="27">
        <v>44409</v>
      </c>
      <c r="T2" s="27">
        <v>44348</v>
      </c>
      <c r="U2" s="27">
        <v>44317</v>
      </c>
      <c r="V2" s="27">
        <v>44287</v>
      </c>
      <c r="W2" s="27">
        <v>44197</v>
      </c>
      <c r="X2" s="27">
        <v>44166</v>
      </c>
      <c r="Y2" s="27">
        <v>44013</v>
      </c>
      <c r="Z2" s="27">
        <v>43952</v>
      </c>
      <c r="AA2" s="27">
        <v>43922</v>
      </c>
      <c r="AB2" s="27">
        <v>43891</v>
      </c>
      <c r="AC2" s="27">
        <v>43739</v>
      </c>
      <c r="AD2" s="27">
        <v>43709</v>
      </c>
      <c r="AE2" s="27">
        <v>43678</v>
      </c>
      <c r="AF2" s="27">
        <v>43647</v>
      </c>
      <c r="AG2" s="27">
        <v>43617</v>
      </c>
      <c r="AH2" s="27">
        <v>43586</v>
      </c>
      <c r="AI2" s="28">
        <v>43556</v>
      </c>
      <c r="AJ2" s="28">
        <v>43525</v>
      </c>
      <c r="AK2" s="28">
        <v>43497</v>
      </c>
    </row>
    <row r="3" spans="3:37" x14ac:dyDescent="0.3">
      <c r="C3" s="21" t="s">
        <v>24</v>
      </c>
      <c r="D3" s="31">
        <v>38.450000000000003</v>
      </c>
      <c r="E3" s="31">
        <v>37.72</v>
      </c>
      <c r="F3" s="31">
        <v>37.39</v>
      </c>
      <c r="G3" s="31">
        <v>36.79</v>
      </c>
      <c r="H3" s="31">
        <v>37.689999999999991</v>
      </c>
      <c r="I3" s="31">
        <v>37.17</v>
      </c>
      <c r="J3" s="31">
        <v>37.049999999999997</v>
      </c>
      <c r="K3" s="31">
        <v>36.81</v>
      </c>
      <c r="L3" s="31">
        <v>36.53</v>
      </c>
      <c r="M3" s="31">
        <v>35.110000000000007</v>
      </c>
      <c r="N3" s="31">
        <v>35.659999999999997</v>
      </c>
      <c r="O3" s="31">
        <v>35.19</v>
      </c>
      <c r="P3" s="31">
        <v>36.17</v>
      </c>
      <c r="Q3" s="31">
        <v>36.72</v>
      </c>
      <c r="R3" s="31">
        <v>35.61</v>
      </c>
      <c r="S3" s="31">
        <v>37.58</v>
      </c>
      <c r="T3" s="31">
        <v>37.199999999999996</v>
      </c>
      <c r="U3" s="31">
        <v>38.060000000000009</v>
      </c>
      <c r="V3" s="31">
        <v>37.809999999999995</v>
      </c>
      <c r="W3" s="31">
        <v>38.119999999999997</v>
      </c>
      <c r="X3" s="29">
        <v>38.78</v>
      </c>
      <c r="Y3" s="29">
        <v>33.160000000000004</v>
      </c>
      <c r="Z3" s="29">
        <v>33.340000000000003</v>
      </c>
      <c r="AA3" s="29">
        <v>36.190000000000005</v>
      </c>
      <c r="AB3" s="29">
        <v>36.51</v>
      </c>
      <c r="AC3" s="30">
        <v>39.47999999999999</v>
      </c>
      <c r="AD3" s="30">
        <v>39.290000000000013</v>
      </c>
      <c r="AE3" s="30">
        <v>39.47999999999999</v>
      </c>
      <c r="AF3" s="30">
        <v>40.250000000000007</v>
      </c>
      <c r="AG3" s="30">
        <v>40.390000000000008</v>
      </c>
      <c r="AH3" s="30">
        <v>39.869999999999997</v>
      </c>
      <c r="AI3" s="30">
        <v>37.949999999999996</v>
      </c>
      <c r="AJ3" s="30">
        <v>38.85</v>
      </c>
      <c r="AK3" s="30">
        <v>37.190000000000005</v>
      </c>
    </row>
    <row r="4" spans="3:37" x14ac:dyDescent="0.3">
      <c r="C4" s="24" t="s">
        <v>42</v>
      </c>
      <c r="D4" s="31">
        <v>12.73</v>
      </c>
      <c r="E4" s="31">
        <v>14.11</v>
      </c>
      <c r="F4" s="31">
        <v>14.72</v>
      </c>
      <c r="G4" s="31">
        <v>14.700000000000001</v>
      </c>
      <c r="H4" s="31">
        <v>13.96</v>
      </c>
      <c r="I4" s="31">
        <v>14.380000000000003</v>
      </c>
      <c r="J4" s="31">
        <v>14.1</v>
      </c>
      <c r="K4" s="31">
        <v>13.82</v>
      </c>
      <c r="L4" s="31">
        <v>15.130000000000003</v>
      </c>
      <c r="M4" s="31">
        <v>15.910000000000002</v>
      </c>
      <c r="N4" s="31">
        <v>15.879999999999999</v>
      </c>
      <c r="O4" s="31">
        <v>18.18</v>
      </c>
      <c r="P4" s="31">
        <v>17.670000000000002</v>
      </c>
      <c r="Q4" s="31">
        <v>17.5</v>
      </c>
      <c r="R4" s="31">
        <v>19.089999999999996</v>
      </c>
      <c r="S4" s="31">
        <v>18.020000000000003</v>
      </c>
      <c r="T4" s="31">
        <v>17.43</v>
      </c>
      <c r="U4" s="31">
        <v>16.149999999999999</v>
      </c>
      <c r="V4" s="31">
        <v>16.529999999999998</v>
      </c>
      <c r="W4" s="31">
        <v>17.13</v>
      </c>
      <c r="X4" s="29">
        <v>16.28</v>
      </c>
      <c r="Y4" s="29">
        <v>16.11</v>
      </c>
      <c r="Z4" s="29">
        <v>14.66</v>
      </c>
      <c r="AA4" s="29">
        <v>14.48</v>
      </c>
      <c r="AB4" s="29">
        <v>15.040000000000001</v>
      </c>
      <c r="AC4" s="30">
        <v>13.009999999999998</v>
      </c>
      <c r="AD4" s="30">
        <v>13.879999999999999</v>
      </c>
      <c r="AE4" s="30">
        <v>15.360000000000001</v>
      </c>
      <c r="AF4" s="30">
        <v>14.8</v>
      </c>
      <c r="AG4" s="30">
        <v>13.709999999999999</v>
      </c>
      <c r="AH4" s="30">
        <v>13.76</v>
      </c>
      <c r="AI4" s="30">
        <v>14.459999999999999</v>
      </c>
      <c r="AJ4" s="30">
        <v>13.66</v>
      </c>
      <c r="AK4" s="30">
        <v>14.83</v>
      </c>
    </row>
    <row r="5" spans="3:37" x14ac:dyDescent="0.3">
      <c r="C5" s="21" t="s">
        <v>38</v>
      </c>
      <c r="D5" s="31">
        <v>3.04</v>
      </c>
      <c r="E5" s="31">
        <v>3.01</v>
      </c>
      <c r="F5" s="31">
        <v>2.9699999999999998</v>
      </c>
      <c r="G5" s="31">
        <v>2.85</v>
      </c>
      <c r="H5" s="31">
        <v>3.09</v>
      </c>
      <c r="I5" s="31">
        <v>3.06</v>
      </c>
      <c r="J5" s="31">
        <v>3.21</v>
      </c>
      <c r="K5" s="31">
        <v>3.4299999999999997</v>
      </c>
      <c r="L5" s="31">
        <v>3.3</v>
      </c>
      <c r="M5" s="31">
        <v>2.9299999999999997</v>
      </c>
      <c r="N5" s="31">
        <v>3.05</v>
      </c>
      <c r="O5" s="31">
        <v>3.2</v>
      </c>
      <c r="P5" s="31"/>
      <c r="Q5" s="31"/>
      <c r="R5" s="31"/>
      <c r="S5" s="31"/>
      <c r="T5" s="31"/>
      <c r="U5" s="31"/>
      <c r="V5" s="31"/>
      <c r="W5" s="31"/>
      <c r="X5" s="29"/>
      <c r="Y5" s="29"/>
      <c r="Z5" s="29"/>
      <c r="AA5" s="29"/>
      <c r="AB5" s="29"/>
      <c r="AC5" s="30"/>
      <c r="AD5" s="30"/>
      <c r="AE5" s="30"/>
      <c r="AF5" s="30"/>
      <c r="AG5" s="30"/>
      <c r="AH5" s="30"/>
      <c r="AI5" s="30"/>
      <c r="AJ5" s="30"/>
      <c r="AK5" s="30"/>
    </row>
    <row r="6" spans="3:37" x14ac:dyDescent="0.3">
      <c r="C6" s="24" t="s">
        <v>43</v>
      </c>
      <c r="D6" s="31">
        <v>9.73</v>
      </c>
      <c r="E6" s="31">
        <v>9.58</v>
      </c>
      <c r="F6" s="31">
        <v>9.36</v>
      </c>
      <c r="G6" s="31">
        <v>9.01</v>
      </c>
      <c r="H6" s="31">
        <v>8.6</v>
      </c>
      <c r="I6" s="31">
        <v>8.58</v>
      </c>
      <c r="J6" s="31">
        <v>8.76</v>
      </c>
      <c r="K6" s="31">
        <v>9.1800000000000015</v>
      </c>
      <c r="L6" s="31">
        <v>8.83</v>
      </c>
      <c r="M6" s="31">
        <v>8.4400000000000013</v>
      </c>
      <c r="N6" s="31">
        <v>8.24</v>
      </c>
      <c r="O6" s="31">
        <v>7.18</v>
      </c>
      <c r="P6" s="31">
        <v>10.61</v>
      </c>
      <c r="Q6" s="31">
        <v>10.39</v>
      </c>
      <c r="R6" s="31">
        <v>10.78</v>
      </c>
      <c r="S6" s="31">
        <v>11.059999999999999</v>
      </c>
      <c r="T6" s="31">
        <v>11.09</v>
      </c>
      <c r="U6" s="31">
        <v>11.02</v>
      </c>
      <c r="V6" s="31">
        <v>11.100000000000001</v>
      </c>
      <c r="W6" s="31">
        <v>11.06</v>
      </c>
      <c r="X6" s="29">
        <v>11.53</v>
      </c>
      <c r="Y6" s="29">
        <v>12.639999999999999</v>
      </c>
      <c r="Z6" s="29">
        <v>13.41</v>
      </c>
      <c r="AA6" s="29">
        <v>13.080000000000002</v>
      </c>
      <c r="AB6" s="29">
        <v>14.46</v>
      </c>
      <c r="AC6" s="30">
        <v>12.39</v>
      </c>
      <c r="AD6" s="30">
        <v>12.350000000000001</v>
      </c>
      <c r="AE6" s="30">
        <v>11.040000000000001</v>
      </c>
      <c r="AF6" s="30">
        <v>11.000000000000002</v>
      </c>
      <c r="AG6" s="30">
        <v>10.66</v>
      </c>
      <c r="AH6" s="30">
        <v>10.74</v>
      </c>
      <c r="AI6" s="30">
        <v>11.239999999999998</v>
      </c>
      <c r="AJ6" s="30">
        <v>11.299999999999999</v>
      </c>
      <c r="AK6" s="30">
        <v>10.81</v>
      </c>
    </row>
    <row r="7" spans="3:37" x14ac:dyDescent="0.3">
      <c r="C7" s="24" t="s">
        <v>44</v>
      </c>
      <c r="D7" s="58">
        <v>12.15</v>
      </c>
      <c r="E7" s="58">
        <v>12.13</v>
      </c>
      <c r="F7" s="58">
        <v>12.28</v>
      </c>
      <c r="G7" s="31">
        <v>12.16</v>
      </c>
      <c r="H7" s="31">
        <v>12.690000000000001</v>
      </c>
      <c r="I7" s="31">
        <v>12.98</v>
      </c>
      <c r="J7" s="31">
        <v>12.7</v>
      </c>
      <c r="K7" s="31">
        <v>12.46</v>
      </c>
      <c r="L7" s="31">
        <v>13.219999999999999</v>
      </c>
      <c r="M7" s="31">
        <v>14.78</v>
      </c>
      <c r="N7" s="31">
        <v>14.26</v>
      </c>
      <c r="O7" s="31">
        <v>13.62</v>
      </c>
      <c r="P7" s="31">
        <v>12.74</v>
      </c>
      <c r="Q7" s="31">
        <v>12.61</v>
      </c>
      <c r="R7" s="31">
        <v>12.309999999999999</v>
      </c>
      <c r="S7" s="31">
        <v>11.39</v>
      </c>
      <c r="T7" s="31">
        <v>11.68</v>
      </c>
      <c r="U7" s="31">
        <v>12.04</v>
      </c>
      <c r="V7" s="31">
        <v>11.79</v>
      </c>
      <c r="W7" s="31">
        <v>11.99</v>
      </c>
      <c r="X7" s="29">
        <v>12.49</v>
      </c>
      <c r="Y7" s="29">
        <v>16.18</v>
      </c>
      <c r="Z7" s="29">
        <v>14.290000000000001</v>
      </c>
      <c r="AA7" s="29">
        <v>13.919999999999998</v>
      </c>
      <c r="AB7" s="29">
        <v>12.45</v>
      </c>
      <c r="AC7" s="30">
        <v>15.3</v>
      </c>
      <c r="AD7" s="30">
        <v>14.74</v>
      </c>
      <c r="AE7" s="30">
        <v>14.42</v>
      </c>
      <c r="AF7" s="30">
        <v>13.97</v>
      </c>
      <c r="AG7" s="30">
        <v>14.37</v>
      </c>
      <c r="AH7" s="30">
        <v>14.740000000000002</v>
      </c>
      <c r="AI7" s="30">
        <v>15.31</v>
      </c>
      <c r="AJ7" s="30">
        <v>15.3</v>
      </c>
      <c r="AK7" s="30">
        <v>15.440000000000001</v>
      </c>
    </row>
    <row r="8" spans="3:37" x14ac:dyDescent="0.3">
      <c r="C8" s="21" t="s">
        <v>39</v>
      </c>
      <c r="D8" s="49">
        <v>5.52</v>
      </c>
      <c r="E8" s="49">
        <v>5.29</v>
      </c>
      <c r="F8" s="49">
        <v>5.6</v>
      </c>
      <c r="G8" s="31">
        <v>5.84</v>
      </c>
      <c r="H8" s="31">
        <v>5.26</v>
      </c>
      <c r="I8" s="31">
        <v>5.5200000000000005</v>
      </c>
      <c r="J8" s="31">
        <v>5.84</v>
      </c>
      <c r="K8" s="31">
        <v>5.83</v>
      </c>
      <c r="L8" s="31">
        <v>5.84</v>
      </c>
      <c r="M8" s="31">
        <v>5.98</v>
      </c>
      <c r="N8" s="31">
        <v>5.6400000000000006</v>
      </c>
      <c r="O8" s="31">
        <v>4.8</v>
      </c>
      <c r="P8" s="31">
        <v>5.22</v>
      </c>
      <c r="Q8" s="31">
        <v>5.42</v>
      </c>
      <c r="R8" s="31">
        <v>4.9600000000000009</v>
      </c>
      <c r="S8" s="31">
        <v>4.57</v>
      </c>
      <c r="T8" s="31">
        <v>5.34</v>
      </c>
      <c r="U8" s="31">
        <v>5.34</v>
      </c>
      <c r="V8" s="31">
        <v>5.23</v>
      </c>
      <c r="W8" s="31">
        <v>5.9099999999999993</v>
      </c>
      <c r="X8" s="29">
        <v>5.39</v>
      </c>
      <c r="Y8" s="29">
        <v>5.61</v>
      </c>
      <c r="Z8" s="29">
        <v>5.55</v>
      </c>
      <c r="AA8" s="29">
        <v>5</v>
      </c>
      <c r="AB8" s="29">
        <v>4.54</v>
      </c>
      <c r="AC8" s="30">
        <v>6.1099999999999994</v>
      </c>
      <c r="AD8" s="30">
        <v>5.5200000000000005</v>
      </c>
      <c r="AE8" s="30">
        <v>5.42</v>
      </c>
      <c r="AF8" s="30">
        <v>5.16</v>
      </c>
      <c r="AG8" s="30">
        <v>5.71</v>
      </c>
      <c r="AH8" s="30">
        <v>5.9399999999999995</v>
      </c>
      <c r="AI8" s="30">
        <v>6.11</v>
      </c>
      <c r="AJ8" s="30">
        <v>6.09</v>
      </c>
      <c r="AK8" s="30">
        <v>6.58</v>
      </c>
    </row>
    <row r="9" spans="3:37" x14ac:dyDescent="0.3">
      <c r="C9" s="24" t="s">
        <v>45</v>
      </c>
      <c r="D9" s="49">
        <v>2.4700000000000002</v>
      </c>
      <c r="E9" s="49">
        <v>2.41</v>
      </c>
      <c r="F9" s="49">
        <v>2.4300000000000002</v>
      </c>
      <c r="G9" s="31">
        <v>2.4700000000000002</v>
      </c>
      <c r="H9" s="31">
        <v>2.52</v>
      </c>
      <c r="I9" s="31">
        <v>2.5</v>
      </c>
      <c r="J9" s="31">
        <v>2.5499999999999998</v>
      </c>
      <c r="K9" s="31">
        <v>2.59</v>
      </c>
      <c r="L9" s="31">
        <v>2.1800000000000002</v>
      </c>
      <c r="M9" s="31">
        <v>2.39</v>
      </c>
      <c r="N9" s="31">
        <v>2.2799999999999998</v>
      </c>
      <c r="O9" s="31">
        <v>2.33</v>
      </c>
      <c r="P9" s="31">
        <v>2.21</v>
      </c>
      <c r="Q9" s="31">
        <v>2.27</v>
      </c>
      <c r="R9" s="31">
        <v>2.13</v>
      </c>
      <c r="S9" s="31">
        <v>2.11</v>
      </c>
      <c r="T9" s="31">
        <v>1.82</v>
      </c>
      <c r="U9" s="31">
        <v>1.92</v>
      </c>
      <c r="V9" s="31">
        <v>2.0499999999999998</v>
      </c>
      <c r="W9" s="31">
        <v>2.2599999999999998</v>
      </c>
      <c r="X9" s="29">
        <v>2.0299999999999998</v>
      </c>
      <c r="Y9" s="29">
        <v>3.2</v>
      </c>
      <c r="Z9" s="29">
        <v>3.59</v>
      </c>
      <c r="AA9" s="29">
        <v>3.1599999999999997</v>
      </c>
      <c r="AB9" s="29">
        <v>3.13</v>
      </c>
      <c r="AC9" s="30">
        <v>1.78</v>
      </c>
      <c r="AD9" s="30">
        <v>1.94</v>
      </c>
      <c r="AE9" s="30">
        <v>1.94</v>
      </c>
      <c r="AF9" s="30">
        <v>1.8699999999999999</v>
      </c>
      <c r="AG9" s="30">
        <v>1.84</v>
      </c>
      <c r="AH9" s="30">
        <v>1.71</v>
      </c>
      <c r="AI9" s="30">
        <v>1.6199999999999999</v>
      </c>
      <c r="AJ9" s="30">
        <v>1.5099999999999998</v>
      </c>
      <c r="AK9" s="30">
        <v>1.5499999999999998</v>
      </c>
    </row>
    <row r="10" spans="3:37" x14ac:dyDescent="0.3">
      <c r="C10" s="26" t="s">
        <v>23</v>
      </c>
      <c r="D10" s="49">
        <v>3.6</v>
      </c>
      <c r="E10" s="49">
        <v>3.43</v>
      </c>
      <c r="F10" s="49">
        <v>3.34</v>
      </c>
      <c r="G10" s="31">
        <v>3.29</v>
      </c>
      <c r="H10" s="31">
        <v>3.15</v>
      </c>
      <c r="I10" s="31">
        <v>3.02</v>
      </c>
      <c r="J10" s="31">
        <v>3.07</v>
      </c>
      <c r="K10" s="31">
        <v>2.95</v>
      </c>
      <c r="L10" s="31">
        <v>2.9</v>
      </c>
      <c r="M10" s="31">
        <v>2.72</v>
      </c>
      <c r="N10" s="31">
        <v>2.75</v>
      </c>
      <c r="O10" s="31">
        <v>2.79</v>
      </c>
      <c r="P10" s="31">
        <v>2.99</v>
      </c>
      <c r="Q10" s="31">
        <v>3.04</v>
      </c>
      <c r="R10" s="31">
        <v>3.02</v>
      </c>
      <c r="S10" s="31">
        <v>2.72</v>
      </c>
      <c r="T10" s="31">
        <v>2.66</v>
      </c>
      <c r="U10" s="31">
        <v>2.63</v>
      </c>
      <c r="V10" s="31">
        <v>2.56</v>
      </c>
      <c r="W10" s="31">
        <v>2.74</v>
      </c>
      <c r="X10" s="29">
        <v>2.61</v>
      </c>
      <c r="Y10" s="29">
        <v>2.38</v>
      </c>
      <c r="Z10" s="29">
        <v>2.89</v>
      </c>
      <c r="AA10" s="29">
        <v>2.7</v>
      </c>
      <c r="AB10" s="29">
        <v>2.79</v>
      </c>
      <c r="AC10" s="30">
        <v>3.72</v>
      </c>
      <c r="AD10" s="30">
        <v>3.86</v>
      </c>
      <c r="AE10" s="30">
        <v>3.65</v>
      </c>
      <c r="AF10" s="30">
        <v>3.78</v>
      </c>
      <c r="AG10" s="30">
        <v>3.99</v>
      </c>
      <c r="AH10" s="30">
        <v>4</v>
      </c>
      <c r="AI10" s="30">
        <v>3.51</v>
      </c>
      <c r="AJ10" s="30">
        <v>3.66</v>
      </c>
      <c r="AK10" s="30">
        <v>3.69</v>
      </c>
    </row>
    <row r="11" spans="3:37" x14ac:dyDescent="0.3">
      <c r="C11" s="24" t="s">
        <v>46</v>
      </c>
      <c r="D11" s="49">
        <v>3.76</v>
      </c>
      <c r="E11" s="49">
        <v>3.79</v>
      </c>
      <c r="F11" s="49">
        <v>3.08</v>
      </c>
      <c r="G11" s="31">
        <v>3.91</v>
      </c>
      <c r="H11" s="31">
        <v>3.83</v>
      </c>
      <c r="I11" s="31">
        <v>3.8600000000000003</v>
      </c>
      <c r="J11" s="31">
        <v>4.01</v>
      </c>
      <c r="K11" s="31">
        <v>4.0600000000000005</v>
      </c>
      <c r="L11" s="31">
        <v>3.93</v>
      </c>
      <c r="M11" s="31">
        <v>4</v>
      </c>
      <c r="N11" s="31">
        <v>3.9099999999999997</v>
      </c>
      <c r="O11" s="31">
        <v>3.99</v>
      </c>
      <c r="P11" s="31">
        <v>3.3</v>
      </c>
      <c r="Q11" s="31">
        <v>3.2</v>
      </c>
      <c r="R11" s="31">
        <v>3.4200000000000004</v>
      </c>
      <c r="S11" s="31">
        <v>3.46</v>
      </c>
      <c r="T11" s="31">
        <v>3.58</v>
      </c>
      <c r="U11" s="31">
        <v>3.54</v>
      </c>
      <c r="V11" s="31">
        <v>3.66</v>
      </c>
      <c r="W11" s="31">
        <v>3.4699999999999998</v>
      </c>
      <c r="X11" s="29">
        <v>3.61</v>
      </c>
      <c r="Y11" s="29">
        <v>3.1799999999999997</v>
      </c>
      <c r="Z11" s="29">
        <v>3.3499999999999996</v>
      </c>
      <c r="AA11" s="29">
        <v>3.11</v>
      </c>
      <c r="AB11" s="29">
        <v>2.72</v>
      </c>
      <c r="AC11" s="30">
        <v>2.15</v>
      </c>
      <c r="AD11" s="30">
        <v>2.0699999999999998</v>
      </c>
      <c r="AE11" s="30">
        <v>2.33</v>
      </c>
      <c r="AF11" s="30">
        <v>2.31</v>
      </c>
      <c r="AG11" s="30">
        <v>2.15</v>
      </c>
      <c r="AH11" s="30">
        <v>2.21</v>
      </c>
      <c r="AI11" s="30">
        <v>2.4299999999999997</v>
      </c>
      <c r="AJ11" s="30">
        <v>2.42</v>
      </c>
      <c r="AK11" s="30">
        <v>2.5300000000000002</v>
      </c>
    </row>
    <row r="12" spans="3:37" x14ac:dyDescent="0.3">
      <c r="C12" s="24" t="s">
        <v>47</v>
      </c>
      <c r="D12" s="49">
        <v>3.42</v>
      </c>
      <c r="E12" s="49">
        <v>3.37</v>
      </c>
      <c r="F12" s="49">
        <v>3.17</v>
      </c>
      <c r="G12" s="31">
        <v>4.03</v>
      </c>
      <c r="H12" s="31">
        <v>4.22</v>
      </c>
      <c r="I12" s="31">
        <v>3.9699999999999998</v>
      </c>
      <c r="J12" s="31">
        <v>3.7199999999999998</v>
      </c>
      <c r="K12" s="31">
        <v>3.85</v>
      </c>
      <c r="L12" s="31">
        <v>2.77</v>
      </c>
      <c r="M12" s="31">
        <v>2.5099999999999998</v>
      </c>
      <c r="N12" s="31">
        <v>2.75</v>
      </c>
      <c r="O12" s="31">
        <v>3.4</v>
      </c>
      <c r="P12" s="31">
        <v>3.79</v>
      </c>
      <c r="Q12" s="31">
        <v>3.34</v>
      </c>
      <c r="R12" s="31">
        <v>3.34</v>
      </c>
      <c r="S12" s="31">
        <v>3.7600000000000002</v>
      </c>
      <c r="T12" s="31">
        <v>3.5599999999999996</v>
      </c>
      <c r="U12" s="31">
        <v>3.6300000000000003</v>
      </c>
      <c r="V12" s="31">
        <v>3.65</v>
      </c>
      <c r="W12" s="31">
        <v>2.38</v>
      </c>
      <c r="X12" s="29">
        <v>2.5</v>
      </c>
      <c r="Y12" s="29">
        <v>2.15</v>
      </c>
      <c r="Z12" s="29">
        <v>2.7</v>
      </c>
      <c r="AA12" s="29">
        <v>2.6199999999999997</v>
      </c>
      <c r="AB12" s="29">
        <v>2.52</v>
      </c>
      <c r="AC12" s="30">
        <v>2.9299999999999997</v>
      </c>
      <c r="AD12" s="30">
        <v>3.0300000000000002</v>
      </c>
      <c r="AE12" s="30">
        <v>2.96</v>
      </c>
      <c r="AF12" s="30">
        <v>3.29</v>
      </c>
      <c r="AG12" s="30">
        <v>3.6</v>
      </c>
      <c r="AH12" s="30">
        <v>3.4299999999999997</v>
      </c>
      <c r="AI12" s="30">
        <v>3.72</v>
      </c>
      <c r="AJ12" s="30">
        <v>3.6900000000000004</v>
      </c>
      <c r="AK12" s="30">
        <v>3.81</v>
      </c>
    </row>
    <row r="13" spans="3:37" x14ac:dyDescent="0.3">
      <c r="C13" s="24" t="s">
        <v>30</v>
      </c>
      <c r="D13" s="49">
        <v>2.0499999999999998</v>
      </c>
      <c r="E13" s="49">
        <v>2.1</v>
      </c>
      <c r="F13" s="49">
        <v>2.0499999999999998</v>
      </c>
      <c r="G13" s="31">
        <v>1.99</v>
      </c>
      <c r="H13" s="31">
        <v>1.9</v>
      </c>
      <c r="I13" s="31">
        <v>1.9100000000000001</v>
      </c>
      <c r="J13" s="31">
        <v>2.0099999999999998</v>
      </c>
      <c r="K13" s="31">
        <v>1.96</v>
      </c>
      <c r="L13" s="31">
        <v>1.94</v>
      </c>
      <c r="M13" s="31">
        <v>2.0300000000000002</v>
      </c>
      <c r="N13" s="31">
        <v>2.12</v>
      </c>
      <c r="O13" s="31">
        <v>1.81</v>
      </c>
      <c r="P13" s="31">
        <v>1.83</v>
      </c>
      <c r="Q13" s="31">
        <v>1.86</v>
      </c>
      <c r="R13" s="31">
        <v>1.7000000000000002</v>
      </c>
      <c r="S13" s="31">
        <v>1.55</v>
      </c>
      <c r="T13" s="31">
        <v>1.6800000000000002</v>
      </c>
      <c r="U13" s="31">
        <v>1.6400000000000001</v>
      </c>
      <c r="V13" s="31">
        <v>1.6600000000000001</v>
      </c>
      <c r="W13" s="31">
        <v>1.53</v>
      </c>
      <c r="X13" s="29">
        <v>1.61</v>
      </c>
      <c r="Y13" s="29">
        <v>1.88</v>
      </c>
      <c r="Z13" s="29">
        <v>2.2000000000000002</v>
      </c>
      <c r="AA13" s="29">
        <v>2.13</v>
      </c>
      <c r="AB13" s="29">
        <v>2.2599999999999998</v>
      </c>
      <c r="AC13" s="30"/>
      <c r="AD13" s="30"/>
      <c r="AE13" s="30"/>
      <c r="AF13" s="30"/>
      <c r="AG13" s="30"/>
      <c r="AH13" s="30"/>
      <c r="AI13" s="30"/>
      <c r="AJ13" s="30"/>
      <c r="AK13" s="30"/>
    </row>
    <row r="14" spans="3:37" x14ac:dyDescent="0.3">
      <c r="C14" s="21" t="s">
        <v>40</v>
      </c>
      <c r="D14" s="49">
        <v>1.9</v>
      </c>
      <c r="E14" s="49">
        <v>1.94</v>
      </c>
      <c r="F14" s="49">
        <v>1.8800000000000001</v>
      </c>
      <c r="G14" s="31">
        <v>1.82</v>
      </c>
      <c r="H14" s="31">
        <v>1.81</v>
      </c>
      <c r="I14" s="31">
        <v>1.79</v>
      </c>
      <c r="J14" s="31">
        <v>1.78</v>
      </c>
      <c r="K14" s="31">
        <v>1.7799999999999998</v>
      </c>
      <c r="L14" s="31">
        <v>2.14</v>
      </c>
      <c r="M14" s="31">
        <v>2.0299999999999998</v>
      </c>
      <c r="N14" s="31">
        <v>2.12</v>
      </c>
      <c r="O14" s="31">
        <v>2.2400000000000002</v>
      </c>
      <c r="P14" s="31">
        <v>2.29</v>
      </c>
      <c r="Q14" s="31">
        <v>2.39</v>
      </c>
      <c r="R14" s="31">
        <v>2.4299999999999997</v>
      </c>
      <c r="S14" s="31">
        <v>2.5</v>
      </c>
      <c r="T14" s="31">
        <v>2.5299999999999998</v>
      </c>
      <c r="U14" s="31">
        <v>2.5300000000000002</v>
      </c>
      <c r="V14" s="31">
        <v>2.59</v>
      </c>
      <c r="W14" s="31">
        <v>2.27</v>
      </c>
      <c r="X14" s="29">
        <v>2.1500000000000004</v>
      </c>
      <c r="Y14" s="29">
        <v>2.17</v>
      </c>
      <c r="Z14" s="29">
        <v>2.4099999999999997</v>
      </c>
      <c r="AA14" s="29">
        <v>2.12</v>
      </c>
      <c r="AB14" s="29">
        <v>2.2199999999999998</v>
      </c>
      <c r="AC14" s="30">
        <v>1.5</v>
      </c>
      <c r="AD14" s="30">
        <v>1.5699999999999998</v>
      </c>
      <c r="AE14" s="30">
        <v>1.56</v>
      </c>
      <c r="AF14" s="30">
        <v>1.69</v>
      </c>
      <c r="AG14" s="30">
        <v>1.74</v>
      </c>
      <c r="AH14" s="30">
        <v>1.76</v>
      </c>
      <c r="AI14" s="30">
        <v>1.77</v>
      </c>
      <c r="AJ14" s="30">
        <v>1.6099999999999999</v>
      </c>
      <c r="AK14" s="30">
        <v>1.63</v>
      </c>
    </row>
    <row r="15" spans="3:37" x14ac:dyDescent="0.3">
      <c r="C15" s="26" t="s">
        <v>22</v>
      </c>
      <c r="D15" s="49">
        <v>0.65</v>
      </c>
      <c r="E15" s="49">
        <v>0.63</v>
      </c>
      <c r="F15" s="49">
        <v>0.59</v>
      </c>
      <c r="G15" s="31">
        <v>0.59</v>
      </c>
      <c r="H15" s="31">
        <v>0.77</v>
      </c>
      <c r="I15" s="31">
        <v>0.76</v>
      </c>
      <c r="J15" s="31">
        <v>0.74</v>
      </c>
      <c r="K15" s="31">
        <v>0.78</v>
      </c>
      <c r="L15" s="31">
        <v>0.73</v>
      </c>
      <c r="M15" s="31">
        <v>0.7</v>
      </c>
      <c r="N15" s="31">
        <v>0.73</v>
      </c>
      <c r="O15" s="31">
        <v>0.73</v>
      </c>
      <c r="P15" s="31">
        <v>0.71</v>
      </c>
      <c r="Q15" s="31">
        <v>0.69</v>
      </c>
      <c r="R15" s="31">
        <v>0.71</v>
      </c>
      <c r="S15" s="31">
        <v>0.74</v>
      </c>
      <c r="T15" s="31">
        <v>0.76</v>
      </c>
      <c r="U15" s="31">
        <v>0.84</v>
      </c>
      <c r="V15" s="31">
        <v>0.84</v>
      </c>
      <c r="W15" s="31">
        <v>0.63</v>
      </c>
      <c r="X15" s="29">
        <v>0.59</v>
      </c>
      <c r="Y15" s="29">
        <v>0.51</v>
      </c>
      <c r="Z15" s="29">
        <v>0.63</v>
      </c>
      <c r="AA15" s="29">
        <v>0.55000000000000004</v>
      </c>
      <c r="AB15" s="29">
        <v>0.54</v>
      </c>
      <c r="AC15" s="30">
        <v>0.64</v>
      </c>
      <c r="AD15" s="30">
        <v>0.69</v>
      </c>
      <c r="AE15" s="30">
        <v>0.64</v>
      </c>
      <c r="AF15" s="30">
        <v>0.66</v>
      </c>
      <c r="AG15" s="30">
        <v>0.67</v>
      </c>
      <c r="AH15" s="30">
        <v>0.68</v>
      </c>
      <c r="AI15" s="30">
        <v>0.65</v>
      </c>
      <c r="AJ15" s="30">
        <v>0.64</v>
      </c>
      <c r="AK15" s="30">
        <v>0.59</v>
      </c>
    </row>
    <row r="16" spans="3:37" x14ac:dyDescent="0.3">
      <c r="C16" s="21" t="s">
        <v>41</v>
      </c>
      <c r="D16" s="49">
        <v>0.48</v>
      </c>
      <c r="E16" s="49">
        <v>0.49</v>
      </c>
      <c r="F16" s="49">
        <v>0.48</v>
      </c>
      <c r="G16" s="31">
        <v>0.52</v>
      </c>
      <c r="H16" s="31">
        <v>0.48</v>
      </c>
      <c r="I16" s="31">
        <v>0.51</v>
      </c>
      <c r="J16" s="31">
        <v>0.49</v>
      </c>
      <c r="K16" s="31">
        <v>0.47</v>
      </c>
      <c r="L16" s="31">
        <v>0.53</v>
      </c>
      <c r="M16" s="31">
        <v>0.49</v>
      </c>
      <c r="N16" s="31">
        <v>0.59</v>
      </c>
      <c r="O16" s="31">
        <v>0.55000000000000004</v>
      </c>
      <c r="P16" s="31">
        <v>0.5</v>
      </c>
      <c r="Q16" s="31">
        <v>0.56000000000000005</v>
      </c>
      <c r="R16" s="31">
        <v>0.54</v>
      </c>
      <c r="S16" s="31">
        <v>0.55000000000000004</v>
      </c>
      <c r="T16" s="31">
        <v>0.64</v>
      </c>
      <c r="U16" s="31">
        <v>0.67</v>
      </c>
      <c r="V16" s="31">
        <v>0.53</v>
      </c>
      <c r="W16" s="31">
        <v>0.52</v>
      </c>
      <c r="X16" s="29">
        <v>0.43</v>
      </c>
      <c r="Y16" s="29">
        <v>0.56000000000000005</v>
      </c>
      <c r="Z16" s="29">
        <v>0.56000000000000005</v>
      </c>
      <c r="AA16" s="29">
        <v>0.56000000000000005</v>
      </c>
      <c r="AB16" s="29">
        <v>0.5</v>
      </c>
      <c r="AC16" s="30">
        <v>0.67</v>
      </c>
      <c r="AD16" s="30">
        <v>0.7</v>
      </c>
      <c r="AE16" s="30">
        <v>0.69</v>
      </c>
      <c r="AF16" s="30">
        <v>0.72</v>
      </c>
      <c r="AG16" s="30">
        <v>0.72</v>
      </c>
      <c r="AH16" s="30">
        <v>0.76</v>
      </c>
      <c r="AI16" s="30">
        <v>0.75</v>
      </c>
      <c r="AJ16" s="30">
        <v>0.75</v>
      </c>
      <c r="AK16" s="30">
        <v>0.75</v>
      </c>
    </row>
    <row r="17" spans="3:37" x14ac:dyDescent="0.3">
      <c r="C17" s="26" t="s">
        <v>25</v>
      </c>
      <c r="D17" s="49">
        <v>0</v>
      </c>
      <c r="E17" s="49">
        <v>0</v>
      </c>
      <c r="F17" s="49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29">
        <v>0</v>
      </c>
      <c r="Y17" s="29">
        <v>0.27</v>
      </c>
      <c r="Z17" s="29">
        <v>0.42</v>
      </c>
      <c r="AA17" s="29">
        <v>0.35</v>
      </c>
      <c r="AB17" s="29">
        <v>0.32</v>
      </c>
      <c r="AC17" s="30">
        <v>0.33</v>
      </c>
      <c r="AD17" s="30">
        <v>0.35</v>
      </c>
      <c r="AE17" s="30">
        <v>0.49</v>
      </c>
      <c r="AF17" s="30">
        <v>0.48</v>
      </c>
      <c r="AG17" s="30">
        <v>0.42</v>
      </c>
      <c r="AH17" s="30">
        <v>0.41</v>
      </c>
      <c r="AI17" s="30">
        <v>0.51</v>
      </c>
      <c r="AJ17" s="30">
        <v>0.53</v>
      </c>
      <c r="AK17" s="30">
        <v>0.6</v>
      </c>
    </row>
    <row r="18" spans="3:37" x14ac:dyDescent="0.3">
      <c r="C18" s="62" t="s">
        <v>48</v>
      </c>
      <c r="D18" s="63"/>
      <c r="E18" s="63"/>
      <c r="F18" s="63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3:37" x14ac:dyDescent="0.3">
      <c r="D19" s="59"/>
      <c r="E19" s="59"/>
      <c r="F19" s="59"/>
    </row>
    <row r="20" spans="3:37" x14ac:dyDescent="0.3">
      <c r="C20" s="40"/>
      <c r="D20" s="60"/>
      <c r="E20" s="60"/>
      <c r="F20" s="60"/>
      <c r="G20" s="40"/>
      <c r="H20" s="40"/>
      <c r="I20" s="40"/>
      <c r="J20" s="40"/>
      <c r="K20" s="40"/>
      <c r="L20" s="55"/>
      <c r="M20" s="40"/>
      <c r="N20" s="41"/>
    </row>
    <row r="21" spans="3:37" x14ac:dyDescent="0.3">
      <c r="D21" s="59"/>
      <c r="E21" s="59"/>
      <c r="F21" s="59"/>
      <c r="N21" s="32"/>
    </row>
    <row r="22" spans="3:37" x14ac:dyDescent="0.3">
      <c r="D22" s="59"/>
      <c r="E22" s="59"/>
      <c r="F22" s="59"/>
      <c r="N22" s="32"/>
    </row>
    <row r="23" spans="3:37" x14ac:dyDescent="0.3">
      <c r="D23" s="59"/>
      <c r="E23" s="59"/>
      <c r="F23" s="59"/>
      <c r="N23" s="32"/>
    </row>
    <row r="24" spans="3:37" x14ac:dyDescent="0.3">
      <c r="D24" s="59"/>
      <c r="E24" s="59"/>
      <c r="F24" s="59"/>
      <c r="N24" s="32"/>
    </row>
    <row r="25" spans="3:37" x14ac:dyDescent="0.3">
      <c r="D25" s="59"/>
      <c r="E25" s="59"/>
      <c r="F25" s="59"/>
      <c r="N25" s="32"/>
    </row>
    <row r="26" spans="3:37" x14ac:dyDescent="0.3">
      <c r="D26" s="59"/>
      <c r="E26" s="59"/>
      <c r="F26" s="59"/>
      <c r="N26" s="32"/>
    </row>
    <row r="27" spans="3:37" x14ac:dyDescent="0.3">
      <c r="D27" s="59"/>
      <c r="E27" s="59"/>
      <c r="F27" s="59"/>
      <c r="N27" s="32"/>
    </row>
    <row r="28" spans="3:37" x14ac:dyDescent="0.3">
      <c r="D28" s="59"/>
      <c r="E28" s="59"/>
      <c r="F28" s="59"/>
      <c r="N28" s="32"/>
    </row>
    <row r="29" spans="3:37" x14ac:dyDescent="0.3">
      <c r="D29" s="59"/>
      <c r="E29" s="59"/>
      <c r="F29" s="59"/>
      <c r="N29" s="32"/>
    </row>
    <row r="30" spans="3:37" x14ac:dyDescent="0.3">
      <c r="D30" s="59"/>
      <c r="E30" s="59"/>
      <c r="F30" s="59"/>
      <c r="N30" s="32"/>
    </row>
    <row r="31" spans="3:37" x14ac:dyDescent="0.3">
      <c r="D31" s="59"/>
      <c r="E31" s="59"/>
      <c r="F31" s="59"/>
      <c r="N31" s="32"/>
    </row>
    <row r="32" spans="3:37" x14ac:dyDescent="0.3">
      <c r="K32" s="32"/>
      <c r="L32"/>
      <c r="M32" s="32"/>
      <c r="Q32" s="32"/>
      <c r="U32"/>
    </row>
    <row r="33" spans="11:21" x14ac:dyDescent="0.3">
      <c r="K33" s="32"/>
      <c r="L33"/>
      <c r="M33" s="32"/>
      <c r="Q33" s="32"/>
      <c r="U33"/>
    </row>
    <row r="34" spans="11:21" x14ac:dyDescent="0.3">
      <c r="K34" s="32"/>
      <c r="L34"/>
      <c r="M34" s="32"/>
      <c r="Q34" s="32"/>
      <c r="U34"/>
    </row>
    <row r="35" spans="11:21" x14ac:dyDescent="0.3">
      <c r="K35" s="32"/>
      <c r="L35"/>
      <c r="M35" s="32"/>
      <c r="Q35" s="32"/>
      <c r="U35"/>
    </row>
    <row r="36" spans="11:21" x14ac:dyDescent="0.3">
      <c r="K36" s="32"/>
      <c r="L36"/>
      <c r="Q36" s="32"/>
      <c r="U36"/>
    </row>
    <row r="37" spans="11:21" x14ac:dyDescent="0.3">
      <c r="K37" s="32"/>
      <c r="L37"/>
      <c r="Q37" s="32"/>
      <c r="U37"/>
    </row>
    <row r="38" spans="11:21" x14ac:dyDescent="0.3">
      <c r="K38" s="32"/>
      <c r="L38"/>
      <c r="Q38" s="32"/>
      <c r="U38"/>
    </row>
    <row r="39" spans="11:21" x14ac:dyDescent="0.3">
      <c r="K39" s="32"/>
      <c r="L39"/>
      <c r="Q39" s="32"/>
      <c r="U39"/>
    </row>
    <row r="40" spans="11:21" x14ac:dyDescent="0.3">
      <c r="K40" s="32"/>
      <c r="L40"/>
      <c r="Q40" s="32"/>
      <c r="U40"/>
    </row>
    <row r="41" spans="11:21" x14ac:dyDescent="0.3">
      <c r="K41" s="32"/>
      <c r="L41"/>
      <c r="Q41" s="32"/>
      <c r="U41"/>
    </row>
    <row r="42" spans="11:21" x14ac:dyDescent="0.3">
      <c r="K42" s="32"/>
      <c r="L42"/>
      <c r="Q42" s="32"/>
      <c r="U42"/>
    </row>
    <row r="43" spans="11:21" x14ac:dyDescent="0.3">
      <c r="K43" s="32"/>
      <c r="L43"/>
      <c r="Q43" s="32"/>
      <c r="U43"/>
    </row>
    <row r="44" spans="11:21" x14ac:dyDescent="0.3">
      <c r="K44" s="32"/>
      <c r="L44"/>
      <c r="Q44" s="32"/>
      <c r="U44"/>
    </row>
    <row r="45" spans="11:21" x14ac:dyDescent="0.3">
      <c r="K45" s="32"/>
      <c r="L45"/>
      <c r="Q45" s="32"/>
      <c r="U45"/>
    </row>
    <row r="46" spans="11:21" x14ac:dyDescent="0.3">
      <c r="K46" s="32"/>
      <c r="L46"/>
      <c r="Q46" s="32"/>
      <c r="U46"/>
    </row>
    <row r="47" spans="11:21" x14ac:dyDescent="0.3">
      <c r="K47" s="32"/>
      <c r="L47"/>
      <c r="Q47" s="32"/>
      <c r="U47"/>
    </row>
    <row r="48" spans="11:21" x14ac:dyDescent="0.3">
      <c r="K48" s="32"/>
      <c r="L48"/>
      <c r="Q48" s="32"/>
      <c r="U48"/>
    </row>
    <row r="49" spans="11:21" x14ac:dyDescent="0.3">
      <c r="K49" s="32"/>
      <c r="L49"/>
      <c r="Q49" s="32"/>
      <c r="U49"/>
    </row>
    <row r="50" spans="11:21" x14ac:dyDescent="0.3">
      <c r="K50" s="32"/>
      <c r="L50"/>
      <c r="Q50" s="32"/>
      <c r="U50"/>
    </row>
    <row r="51" spans="11:21" x14ac:dyDescent="0.3">
      <c r="K51" s="32"/>
      <c r="L51"/>
      <c r="Q51" s="32"/>
      <c r="U51"/>
    </row>
    <row r="52" spans="11:21" x14ac:dyDescent="0.3">
      <c r="K52" s="32"/>
      <c r="L52"/>
      <c r="Q52" s="32"/>
      <c r="U52"/>
    </row>
    <row r="53" spans="11:21" x14ac:dyDescent="0.3">
      <c r="K53" s="32"/>
      <c r="L53"/>
      <c r="Q53" s="32"/>
      <c r="U53"/>
    </row>
    <row r="54" spans="11:21" x14ac:dyDescent="0.3">
      <c r="K54" s="32"/>
      <c r="L54"/>
      <c r="Q54" s="32"/>
      <c r="U54"/>
    </row>
    <row r="55" spans="11:21" x14ac:dyDescent="0.3">
      <c r="K55" s="32"/>
      <c r="L55"/>
      <c r="Q55" s="32"/>
      <c r="U55"/>
    </row>
    <row r="56" spans="11:21" x14ac:dyDescent="0.3">
      <c r="K56" s="32"/>
      <c r="L56"/>
      <c r="Q56" s="32"/>
      <c r="U56"/>
    </row>
  </sheetData>
  <sortState xmlns:xlrd2="http://schemas.microsoft.com/office/spreadsheetml/2017/richdata2" ref="C4:AM16">
    <sortCondition descending="1" ref="AB4:AB16"/>
  </sortState>
  <mergeCells count="2">
    <mergeCell ref="C1:T1"/>
    <mergeCell ref="C18:T18"/>
  </mergeCells>
  <conditionalFormatting sqref="C5:AH5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AH1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AK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AK4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AK6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AK7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AK8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AK9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AK10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AK11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AK1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AK14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AK1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AK1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AK1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O5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AB13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AK3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AK4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:AK6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:AK7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AK8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:AK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:AK10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:AK11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:AK12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:AK1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:AK15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:AK1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:AK17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O5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3:AB13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AK3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AK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:AK6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:AK7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AK8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9:AK9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:AK10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:AK11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2:AK12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4:AK14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5:AK15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6:AK16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:O5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:AB13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AK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AK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AK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:AK7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:AK8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:AK9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:AK10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:AK11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2:AK12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4:AK14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:AK15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:AK16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:AK17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1" r:id="rId1" xr:uid="{A2C268E4-7186-4D8A-8321-24DD8F938F52}"/>
    <hyperlink ref="C18" r:id="rId2" xr:uid="{8FBCDA19-9390-4C09-B645-2CAD92AF1E97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26"/>
  <sheetViews>
    <sheetView workbookViewId="0">
      <selection activeCell="F25" sqref="F25"/>
    </sheetView>
  </sheetViews>
  <sheetFormatPr defaultRowHeight="14.4" x14ac:dyDescent="0.3"/>
  <cols>
    <col min="3" max="3" width="15.33203125" customWidth="1"/>
    <col min="4" max="4" width="19.109375" customWidth="1"/>
    <col min="5" max="5" width="35.44140625" bestFit="1" customWidth="1"/>
    <col min="6" max="6" width="19.6640625" bestFit="1" customWidth="1"/>
  </cols>
  <sheetData>
    <row r="4" spans="3:6" x14ac:dyDescent="0.3">
      <c r="C4" s="64" t="s">
        <v>18</v>
      </c>
      <c r="D4" s="64"/>
      <c r="E4" s="64"/>
      <c r="F4" s="64"/>
    </row>
    <row r="5" spans="3:6" x14ac:dyDescent="0.3">
      <c r="C5" s="21" t="s">
        <v>9</v>
      </c>
      <c r="D5" s="23">
        <v>43192</v>
      </c>
      <c r="E5" s="21" t="s">
        <v>10</v>
      </c>
      <c r="F5" s="33" t="s">
        <v>11</v>
      </c>
    </row>
    <row r="6" spans="3:6" x14ac:dyDescent="0.3">
      <c r="C6" s="21" t="s">
        <v>9</v>
      </c>
      <c r="D6" s="23">
        <v>43192</v>
      </c>
      <c r="E6" s="21" t="s">
        <v>12</v>
      </c>
      <c r="F6" s="33" t="s">
        <v>11</v>
      </c>
    </row>
    <row r="7" spans="3:6" x14ac:dyDescent="0.3">
      <c r="C7" s="21" t="s">
        <v>9</v>
      </c>
      <c r="D7" s="23">
        <v>43192</v>
      </c>
      <c r="E7" s="21" t="s">
        <v>13</v>
      </c>
      <c r="F7" s="33" t="s">
        <v>11</v>
      </c>
    </row>
    <row r="8" spans="3:6" x14ac:dyDescent="0.3">
      <c r="C8" s="21" t="s">
        <v>9</v>
      </c>
      <c r="D8" s="23">
        <v>43192</v>
      </c>
      <c r="E8" s="21" t="s">
        <v>14</v>
      </c>
      <c r="F8" s="34" t="s">
        <v>15</v>
      </c>
    </row>
    <row r="9" spans="3:6" x14ac:dyDescent="0.3">
      <c r="C9" s="21" t="s">
        <v>9</v>
      </c>
      <c r="D9" s="23">
        <v>43192</v>
      </c>
      <c r="E9" s="21" t="s">
        <v>16</v>
      </c>
      <c r="F9" s="34" t="s">
        <v>15</v>
      </c>
    </row>
    <row r="10" spans="3:6" x14ac:dyDescent="0.3">
      <c r="C10" s="21" t="s">
        <v>9</v>
      </c>
      <c r="D10" s="23">
        <v>43192</v>
      </c>
      <c r="E10" s="21" t="s">
        <v>17</v>
      </c>
      <c r="F10" s="34" t="s">
        <v>15</v>
      </c>
    </row>
    <row r="11" spans="3:6" x14ac:dyDescent="0.3">
      <c r="C11" s="21" t="s">
        <v>9</v>
      </c>
      <c r="D11" s="23">
        <v>43371</v>
      </c>
      <c r="E11" s="21" t="s">
        <v>19</v>
      </c>
      <c r="F11" s="33" t="s">
        <v>11</v>
      </c>
    </row>
    <row r="12" spans="3:6" x14ac:dyDescent="0.3">
      <c r="C12" s="21" t="s">
        <v>9</v>
      </c>
      <c r="D12" s="23">
        <v>43371</v>
      </c>
      <c r="E12" s="21" t="s">
        <v>20</v>
      </c>
      <c r="F12" s="34" t="s">
        <v>15</v>
      </c>
    </row>
    <row r="13" spans="3:6" x14ac:dyDescent="0.3">
      <c r="C13" s="21" t="s">
        <v>9</v>
      </c>
      <c r="D13" s="23">
        <v>43553</v>
      </c>
      <c r="E13" s="21" t="s">
        <v>26</v>
      </c>
      <c r="F13" s="33" t="s">
        <v>11</v>
      </c>
    </row>
    <row r="14" spans="3:6" x14ac:dyDescent="0.3">
      <c r="C14" s="21" t="s">
        <v>9</v>
      </c>
      <c r="D14" s="23">
        <v>43553</v>
      </c>
      <c r="E14" s="21" t="s">
        <v>27</v>
      </c>
      <c r="F14" s="34" t="s">
        <v>15</v>
      </c>
    </row>
    <row r="15" spans="3:6" x14ac:dyDescent="0.3">
      <c r="C15" s="21" t="s">
        <v>9</v>
      </c>
      <c r="D15" s="23">
        <v>43735</v>
      </c>
      <c r="E15" s="21" t="s">
        <v>28</v>
      </c>
      <c r="F15" s="33" t="s">
        <v>11</v>
      </c>
    </row>
    <row r="16" spans="3:6" x14ac:dyDescent="0.3">
      <c r="C16" s="21" t="s">
        <v>9</v>
      </c>
      <c r="D16" s="23">
        <v>43735</v>
      </c>
      <c r="E16" s="21" t="s">
        <v>29</v>
      </c>
      <c r="F16" s="34" t="s">
        <v>15</v>
      </c>
    </row>
    <row r="17" spans="3:6" x14ac:dyDescent="0.3">
      <c r="C17" s="21" t="s">
        <v>9</v>
      </c>
      <c r="D17" s="23">
        <v>43909</v>
      </c>
      <c r="E17" s="21" t="s">
        <v>31</v>
      </c>
      <c r="F17" s="33" t="s">
        <v>11</v>
      </c>
    </row>
    <row r="18" spans="3:6" x14ac:dyDescent="0.3">
      <c r="C18" s="21" t="s">
        <v>9</v>
      </c>
      <c r="D18" s="23">
        <v>43909</v>
      </c>
      <c r="E18" s="21" t="s">
        <v>32</v>
      </c>
      <c r="F18" s="34" t="s">
        <v>15</v>
      </c>
    </row>
    <row r="19" spans="3:6" x14ac:dyDescent="0.3">
      <c r="C19" s="21" t="s">
        <v>9</v>
      </c>
      <c r="D19" s="23">
        <v>44043</v>
      </c>
      <c r="E19" s="21" t="s">
        <v>33</v>
      </c>
      <c r="F19" s="33" t="s">
        <v>11</v>
      </c>
    </row>
    <row r="20" spans="3:6" x14ac:dyDescent="0.3">
      <c r="C20" s="21" t="s">
        <v>9</v>
      </c>
      <c r="D20" s="23">
        <v>44043</v>
      </c>
      <c r="E20" s="21" t="s">
        <v>34</v>
      </c>
      <c r="F20" s="34" t="s">
        <v>15</v>
      </c>
    </row>
    <row r="21" spans="3:6" x14ac:dyDescent="0.3">
      <c r="C21" s="21" t="s">
        <v>9</v>
      </c>
      <c r="D21" s="23">
        <v>44286</v>
      </c>
      <c r="E21" s="21" t="s">
        <v>35</v>
      </c>
      <c r="F21" s="33" t="s">
        <v>11</v>
      </c>
    </row>
    <row r="22" spans="3:6" x14ac:dyDescent="0.3">
      <c r="C22" s="21" t="s">
        <v>9</v>
      </c>
      <c r="D22" s="23">
        <v>44286</v>
      </c>
      <c r="E22" s="21" t="s">
        <v>36</v>
      </c>
      <c r="F22" s="34" t="s">
        <v>15</v>
      </c>
    </row>
    <row r="23" spans="3:6" x14ac:dyDescent="0.3">
      <c r="C23" s="21" t="s">
        <v>9</v>
      </c>
      <c r="D23" s="23">
        <v>44651</v>
      </c>
      <c r="E23" s="21" t="s">
        <v>8</v>
      </c>
      <c r="F23" s="33" t="s">
        <v>11</v>
      </c>
    </row>
    <row r="24" spans="3:6" x14ac:dyDescent="0.3">
      <c r="C24" s="21" t="s">
        <v>9</v>
      </c>
      <c r="D24" s="23">
        <v>44651</v>
      </c>
      <c r="E24" s="21" t="s">
        <v>37</v>
      </c>
      <c r="F24" s="34" t="s">
        <v>15</v>
      </c>
    </row>
    <row r="25" spans="3:6" x14ac:dyDescent="0.3">
      <c r="C25" s="21" t="s">
        <v>9</v>
      </c>
      <c r="D25" s="23">
        <v>44834</v>
      </c>
      <c r="E25" s="21" t="s">
        <v>32</v>
      </c>
      <c r="F25" s="33" t="s">
        <v>11</v>
      </c>
    </row>
    <row r="26" spans="3:6" x14ac:dyDescent="0.3">
      <c r="C26" s="21" t="s">
        <v>9</v>
      </c>
      <c r="D26" s="23">
        <v>44834</v>
      </c>
      <c r="E26" s="21" t="s">
        <v>49</v>
      </c>
      <c r="F26" s="34" t="s">
        <v>15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LENOVO</cp:lastModifiedBy>
  <dcterms:created xsi:type="dcterms:W3CDTF">2011-11-28T07:51:29Z</dcterms:created>
  <dcterms:modified xsi:type="dcterms:W3CDTF">2023-05-03T10:53:18Z</dcterms:modified>
</cp:coreProperties>
</file>