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d2056ed0ee7d89/Desktop/Work/Nooresh/Nifty Calculator/Sep 2022/"/>
    </mc:Choice>
  </mc:AlternateContent>
  <xr:revisionPtr revIDLastSave="183" documentId="11_9D1DE0E1BEAE97FF07FB590C40751A6EE019036F" xr6:coauthVersionLast="47" xr6:coauthVersionMax="47" xr10:uidLastSave="{A9A8ADB8-92ED-4154-AEA8-5F5C1BCC49C5}"/>
  <bookViews>
    <workbookView xWindow="-108" yWindow="-108" windowWidth="23256" windowHeight="1245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" l="1"/>
  <c r="G7" i="7" s="1"/>
  <c r="F7" i="4"/>
  <c r="D58" i="6"/>
  <c r="D58" i="4" l="1"/>
  <c r="E7" i="4" l="1"/>
  <c r="F29" i="6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8" i="7" l="1"/>
  <c r="F30" i="6"/>
  <c r="G30" i="6" s="1"/>
  <c r="F54" i="6"/>
  <c r="G54" i="6" s="1"/>
  <c r="F12" i="6"/>
  <c r="G12" i="6" s="1"/>
  <c r="F9" i="6"/>
  <c r="G9" i="6" s="1"/>
  <c r="F35" i="6"/>
  <c r="G35" i="6" s="1"/>
  <c r="F40" i="6"/>
  <c r="G40" i="6" s="1"/>
  <c r="F21" i="6"/>
  <c r="G21" i="6" s="1"/>
  <c r="F8" i="6"/>
  <c r="G8" i="6" s="1"/>
  <c r="F56" i="6"/>
  <c r="G56" i="6" s="1"/>
  <c r="F23" i="6"/>
  <c r="G23" i="6" s="1"/>
  <c r="F26" i="6"/>
  <c r="G26" i="6" s="1"/>
  <c r="F48" i="6"/>
  <c r="G48" i="6" s="1"/>
  <c r="F31" i="6"/>
  <c r="G31" i="6" s="1"/>
  <c r="F24" i="6"/>
  <c r="G24" i="6" s="1"/>
  <c r="F47" i="6"/>
  <c r="G47" i="6" s="1"/>
  <c r="F27" i="6"/>
  <c r="G27" i="6" s="1"/>
  <c r="F46" i="6"/>
  <c r="G46" i="6" s="1"/>
  <c r="F13" i="6"/>
  <c r="G13" i="6" s="1"/>
  <c r="F33" i="6"/>
  <c r="G33" i="6" s="1"/>
  <c r="F42" i="6"/>
  <c r="G42" i="6" s="1"/>
  <c r="F38" i="6"/>
  <c r="G38" i="6" s="1"/>
  <c r="F50" i="6"/>
  <c r="G50" i="6" s="1"/>
  <c r="E48" i="6"/>
  <c r="E56" i="6"/>
  <c r="E24" i="6"/>
  <c r="E43" i="6"/>
  <c r="E16" i="6"/>
  <c r="E51" i="6"/>
  <c r="E40" i="6"/>
  <c r="E14" i="6"/>
  <c r="E47" i="6"/>
  <c r="E27" i="6"/>
  <c r="E26" i="6"/>
  <c r="E23" i="6"/>
  <c r="E39" i="6"/>
  <c r="E41" i="6"/>
  <c r="E20" i="6"/>
  <c r="E53" i="6"/>
  <c r="E46" i="6"/>
  <c r="E21" i="6"/>
  <c r="E52" i="6"/>
  <c r="E31" i="6"/>
  <c r="E44" i="6"/>
  <c r="E49" i="6"/>
  <c r="E37" i="6"/>
  <c r="E10" i="6"/>
  <c r="E13" i="6"/>
  <c r="E30" i="6"/>
  <c r="E28" i="6"/>
  <c r="E15" i="6"/>
  <c r="E25" i="6"/>
  <c r="E54" i="6"/>
  <c r="E19" i="6"/>
  <c r="E55" i="6"/>
  <c r="E33" i="6"/>
  <c r="E42" i="6"/>
  <c r="E32" i="6"/>
  <c r="E35" i="6"/>
  <c r="E7" i="6"/>
  <c r="E29" i="6"/>
  <c r="E12" i="6"/>
  <c r="E9" i="6"/>
  <c r="E38" i="6"/>
  <c r="E50" i="6"/>
  <c r="E11" i="6"/>
  <c r="E17" i="6"/>
  <c r="E36" i="6"/>
  <c r="E34" i="6"/>
  <c r="E45" i="6"/>
  <c r="E22" i="6"/>
  <c r="E18" i="6"/>
  <c r="E8" i="6"/>
  <c r="F43" i="6"/>
  <c r="G43" i="6" s="1"/>
  <c r="F16" i="6"/>
  <c r="G16" i="6" s="1"/>
  <c r="F51" i="6"/>
  <c r="G51" i="6" s="1"/>
  <c r="F14" i="6"/>
  <c r="G14" i="6" s="1"/>
  <c r="F39" i="6"/>
  <c r="G39" i="6" s="1"/>
  <c r="F41" i="6"/>
  <c r="G41" i="6" s="1"/>
  <c r="F20" i="6"/>
  <c r="G20" i="6" s="1"/>
  <c r="F53" i="6"/>
  <c r="G53" i="6" s="1"/>
  <c r="F52" i="6"/>
  <c r="G52" i="6" s="1"/>
  <c r="F44" i="6"/>
  <c r="G44" i="6" s="1"/>
  <c r="F49" i="6"/>
  <c r="G49" i="6" s="1"/>
  <c r="F37" i="6"/>
  <c r="G37" i="6" s="1"/>
  <c r="F10" i="6"/>
  <c r="G10" i="6" s="1"/>
  <c r="F28" i="6"/>
  <c r="G28" i="6" s="1"/>
  <c r="F15" i="6"/>
  <c r="G15" i="6" s="1"/>
  <c r="F25" i="6"/>
  <c r="G25" i="6" s="1"/>
  <c r="F19" i="6"/>
  <c r="G19" i="6" s="1"/>
  <c r="F55" i="6"/>
  <c r="G55" i="6" s="1"/>
  <c r="F32" i="6"/>
  <c r="G32" i="6" s="1"/>
  <c r="F7" i="6"/>
  <c r="G7" i="6" s="1"/>
  <c r="G29" i="6"/>
  <c r="F11" i="6"/>
  <c r="G11" i="6" s="1"/>
  <c r="F17" i="6"/>
  <c r="G17" i="6" s="1"/>
  <c r="F36" i="6"/>
  <c r="G36" i="6" s="1"/>
  <c r="F34" i="6"/>
  <c r="G34" i="6" s="1"/>
  <c r="F45" i="6"/>
  <c r="G45" i="6" s="1"/>
  <c r="F22" i="6"/>
  <c r="G22" i="6" s="1"/>
  <c r="F18" i="6"/>
  <c r="G18" i="6" s="1"/>
  <c r="H35" i="6" l="1"/>
  <c r="H23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51" i="6"/>
  <c r="H7" i="6"/>
  <c r="H47" i="6"/>
  <c r="H14" i="6"/>
  <c r="H58" i="7" l="1"/>
  <c r="H41" i="6"/>
  <c r="H15" i="6"/>
  <c r="H49" i="6"/>
  <c r="H25" i="6"/>
  <c r="H31" i="6"/>
  <c r="H33" i="6"/>
  <c r="H43" i="6"/>
  <c r="H55" i="6"/>
  <c r="H8" i="6"/>
  <c r="H39" i="6"/>
  <c r="H36" i="6"/>
  <c r="H53" i="6"/>
  <c r="H28" i="6"/>
  <c r="H45" i="6"/>
  <c r="H18" i="6"/>
  <c r="H12" i="6"/>
  <c r="H27" i="6"/>
  <c r="H32" i="6"/>
  <c r="H48" i="6"/>
  <c r="H54" i="6"/>
  <c r="H11" i="6"/>
  <c r="H9" i="6"/>
  <c r="H26" i="6"/>
  <c r="H34" i="6"/>
  <c r="H44" i="6"/>
  <c r="H13" i="6"/>
  <c r="H38" i="6"/>
  <c r="H21" i="6"/>
  <c r="H50" i="6"/>
  <c r="H42" i="6"/>
  <c r="H19" i="6"/>
  <c r="H52" i="6"/>
  <c r="H40" i="6"/>
  <c r="H24" i="6"/>
  <c r="H30" i="6"/>
  <c r="H46" i="6"/>
  <c r="H10" i="6"/>
  <c r="H29" i="6"/>
  <c r="H22" i="6"/>
  <c r="H17" i="6"/>
  <c r="H16" i="6"/>
  <c r="H56" i="6"/>
  <c r="H20" i="6"/>
  <c r="H37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G7" i="4"/>
  <c r="H7" i="4" s="1"/>
  <c r="H58" i="4" s="1"/>
</calcChain>
</file>

<file path=xl/sharedStrings.xml><?xml version="1.0" encoding="utf-8"?>
<sst xmlns="http://schemas.openxmlformats.org/spreadsheetml/2006/main" count="263" uniqueCount="101">
  <si>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</si>
  <si>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</si>
  <si>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</si>
  <si>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</si>
  <si>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</si>
  <si>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</si>
  <si>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</si>
  <si>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</si>
  <si>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</si>
  <si>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</si>
  <si>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</si>
  <si>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</si>
  <si>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</si>
  <si>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</si>
  <si>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</si>
  <si>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</si>
  <si>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</si>
  <si>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</si>
  <si>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</si>
  <si>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</si>
  <si>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</si>
  <si>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</si>
  <si>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</si>
  <si>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</si>
  <si>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</si>
  <si>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</si>
  <si>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</si>
  <si>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</si>
  <si>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</si>
  <si>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</si>
  <si>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</si>
  <si>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</si>
  <si>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</si>
  <si>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</si>
  <si>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</si>
  <si>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</si>
  <si>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</si>
  <si>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</si>
  <si>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</si>
  <si>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</si>
  <si>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</si>
  <si>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</si>
  <si>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</si>
  <si>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</si>
  <si>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</si>
  <si>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</si>
  <si>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</si>
  <si>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</si>
  <si>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</si>
  <si>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</si>
  <si>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</si>
  <si>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</si>
  <si>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</si>
  <si>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</si>
  <si>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</si>
  <si>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</si>
  <si>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</si>
  <si>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</si>
  <si>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</si>
  <si>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</si>
  <si>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</si>
  <si>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</si>
  <si>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</si>
  <si>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</si>
  <si>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</si>
  <si>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</si>
  <si>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</si>
  <si>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</si>
  <si>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</si>
  <si>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</si>
  <si>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</si>
  <si>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</si>
  <si>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</si>
  <si>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</si>
  <si>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</si>
  <si>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</si>
  <si>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</si>
  <si>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</si>
  <si>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</si>
  <si>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</si>
  <si>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</si>
  <si>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</si>
  <si>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</si>
  <si>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</si>
  <si>
    <t>Gail Limited</t>
  </si>
  <si>
    <t>Tata Consumer Products</t>
  </si>
  <si>
    <t>APOLLOHOSP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</si>
  <si>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</si>
  <si>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</si>
  <si>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</si>
  <si>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</si>
  <si>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</si>
  <si>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</si>
  <si>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</si>
  <si>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</si>
  <si>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</si>
  <si>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</si>
  <si>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</si>
  <si>
    <t>www.nooreshtech.co.in</t>
  </si>
  <si>
    <t>ADANIENT</t>
  </si>
  <si>
    <t>Adani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</si>
</sst>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/>
    <xf numFmtId="0" fontId="0" fillId="4" borderId="1" xfId="0" applyFill="1" applyBorder="1"/>
    <xf numFmtId="2" fontId="6" fillId="2" borderId="1" xfId="0" applyNumberFormat="1" applyFont="1" applyFill="1" applyBorder="1"/>
    <xf numFmtId="2" fontId="0" fillId="3" borderId="1" xfId="0" applyNumberFormat="1" applyFill="1" applyBorder="1"/>
    <xf numFmtId="0" fontId="0" fillId="0" borderId="1" xfId="0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2" fontId="10" fillId="4" borderId="1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8" xfId="3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546735</xdr:colOff>
      <xdr:row>1</xdr:row>
      <xdr:rowOff>43815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8735" y="22669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56.96% of Nifty </a:t>
          </a:r>
        </a:p>
        <a:p>
          <a:endParaRPr lang="en-US" sz="1100" b="1" baseline="0"/>
        </a:p>
        <a:p>
          <a:r>
            <a:rPr lang="en-US" sz="1100" b="1" baseline="0"/>
            <a:t>Top 20 stocks = 76.65%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Sep 2022.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19</xdr:row>
      <xdr:rowOff>22860</xdr:rowOff>
    </xdr:from>
    <xdr:to>
      <xdr:col>10</xdr:col>
      <xdr:colOff>586740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1940" y="3497580"/>
          <a:ext cx="5135880" cy="2225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5. 'Cement and Cement Products' sector renamed as 'Construction Material'.</a:t>
          </a:r>
        </a:p>
        <a:p>
          <a:r>
            <a:rPr lang="en-US" sz="1100" b="1" baseline="0"/>
            <a:t>6. 'Pharma' sector renamed as 'Healthcare' and Apollo hospital is included in the index under this sector.</a:t>
          </a:r>
        </a:p>
        <a:p>
          <a:r>
            <a:rPr lang="en-US" sz="1100" b="1" baseline="0"/>
            <a:t>7.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abSelected="1" workbookViewId="0">
      <selection activeCell="B7" sqref="B7"/>
    </sheetView>
  </sheetViews>
  <sheetFormatPr defaultRowHeight="14.4" x14ac:dyDescent="0.3"/>
  <cols>
    <col min="1" max="1" width="11.109375" customWidth="1"/>
    <col min="2" max="2" width="38.6640625" customWidth="1"/>
    <col min="3" max="3" width="8" style="36" customWidth="1"/>
    <col min="4" max="4" width="13.88671875" style="36" customWidth="1"/>
    <col min="5" max="5" width="14.109375" customWidth="1"/>
    <col min="6" max="6" width="12.109375" style="36" customWidth="1"/>
    <col min="7" max="7" width="8.109375" style="36" bestFit="1" customWidth="1"/>
    <col min="8" max="8" width="18" style="36" customWidth="1"/>
    <col min="13" max="13" width="2.44140625" customWidth="1"/>
  </cols>
  <sheetData>
    <row r="2" spans="2:8" x14ac:dyDescent="0.3">
      <c r="B2" s="1"/>
      <c r="C2" s="48"/>
      <c r="D2" s="48"/>
      <c r="E2" s="2"/>
      <c r="F2" s="48"/>
      <c r="G2" s="48"/>
      <c r="H2" s="39"/>
    </row>
    <row r="3" spans="2:8" x14ac:dyDescent="0.3">
      <c r="B3" s="4"/>
      <c r="C3" s="49"/>
      <c r="D3" s="49"/>
      <c r="E3" s="5"/>
      <c r="F3" s="49"/>
      <c r="G3" s="49"/>
      <c r="H3" s="40"/>
    </row>
    <row r="4" spans="2:8" x14ac:dyDescent="0.3">
      <c r="B4" s="4"/>
      <c r="C4" s="49"/>
      <c r="D4" s="49"/>
      <c r="E4" s="5"/>
      <c r="F4" s="49"/>
      <c r="G4" s="49"/>
      <c r="H4" s="40"/>
    </row>
    <row r="5" spans="2:8" x14ac:dyDescent="0.3">
      <c r="B5" s="7"/>
      <c r="C5" s="50"/>
      <c r="D5" s="50"/>
      <c r="E5" s="8"/>
      <c r="F5" s="50"/>
      <c r="G5" s="50"/>
      <c r="H5" s="41"/>
    </row>
    <row r="6" spans="2:8" ht="36" x14ac:dyDescent="0.3">
      <c r="B6" s="53" t="s">
        <v>0</v>
      </c>
      <c r="C6" s="53" t="s">
        <v>6</v>
      </c>
      <c r="D6" s="53" t="s">
        <v>1</v>
      </c>
      <c r="E6" s="54" t="s">
        <v>2</v>
      </c>
      <c r="F6" s="55" t="s">
        <v>3</v>
      </c>
      <c r="G6" s="54" t="s">
        <v>7</v>
      </c>
      <c r="H6" s="54" t="s">
        <v>2</v>
      </c>
    </row>
    <row r="7" spans="2:8" ht="15" customHeight="1" x14ac:dyDescent="0.3">
      <c r="B7" s="45" t="s">
        <v>38</v>
      </c>
      <c r="C7" s="51">
        <v>2377.75</v>
      </c>
      <c r="D7" s="51">
        <v>10.84</v>
      </c>
      <c r="E7" s="26">
        <f>$E$58*D7/100</f>
        <v>1853.0275399999998</v>
      </c>
      <c r="F7" s="56">
        <f>C7</f>
        <v>2377.75</v>
      </c>
      <c r="G7" s="26">
        <f>(F7-C7)/C7*100</f>
        <v>0</v>
      </c>
      <c r="H7" s="26">
        <f>E7+((E7*G7)/100)</f>
        <v>1853.0275399999998</v>
      </c>
    </row>
    <row r="8" spans="2:8" x14ac:dyDescent="0.3">
      <c r="B8" s="45" t="s">
        <v>21</v>
      </c>
      <c r="C8" s="51">
        <v>1421.35</v>
      </c>
      <c r="D8" s="51">
        <v>8.27</v>
      </c>
      <c r="E8" s="26">
        <f>$E$58*D8/100</f>
        <v>1413.7027449999996</v>
      </c>
      <c r="F8" s="56">
        <f>C8</f>
        <v>1421.35</v>
      </c>
      <c r="G8" s="26">
        <f>(F8-C8)/C8*100</f>
        <v>0</v>
      </c>
      <c r="H8" s="26">
        <f>E8+((E8*G8)/100)</f>
        <v>1413.7027449999996</v>
      </c>
    </row>
    <row r="9" spans="2:8" x14ac:dyDescent="0.3">
      <c r="B9" s="45" t="s">
        <v>27</v>
      </c>
      <c r="C9" s="51">
        <v>862</v>
      </c>
      <c r="D9" s="51">
        <v>7.94</v>
      </c>
      <c r="E9" s="26">
        <f>$E$58*D9/100</f>
        <v>1357.2913899999999</v>
      </c>
      <c r="F9" s="56">
        <f>C9</f>
        <v>862</v>
      </c>
      <c r="G9" s="26">
        <f>(F9-C9)/C9*100</f>
        <v>0</v>
      </c>
      <c r="H9" s="26">
        <f>E9+((E9*G9)/100)</f>
        <v>1357.2913899999999</v>
      </c>
    </row>
    <row r="10" spans="2:8" x14ac:dyDescent="0.3">
      <c r="B10" s="45" t="s">
        <v>30</v>
      </c>
      <c r="C10" s="51">
        <v>1413.45</v>
      </c>
      <c r="D10" s="51">
        <v>6.84</v>
      </c>
      <c r="E10" s="26">
        <f>$E$58*D10/100</f>
        <v>1169.2535399999999</v>
      </c>
      <c r="F10" s="56">
        <f>C10</f>
        <v>1413.45</v>
      </c>
      <c r="G10" s="26">
        <f>(F10-C10)/C10*100</f>
        <v>0</v>
      </c>
      <c r="H10" s="26">
        <f>E10+((E10*G10)/100)</f>
        <v>1169.2535399999999</v>
      </c>
    </row>
    <row r="11" spans="2:8" x14ac:dyDescent="0.3">
      <c r="B11" s="45" t="s">
        <v>25</v>
      </c>
      <c r="C11" s="51">
        <v>2287.75</v>
      </c>
      <c r="D11" s="51">
        <v>5.48</v>
      </c>
      <c r="E11" s="26">
        <f>$E$58*D11/100</f>
        <v>936.77038000000005</v>
      </c>
      <c r="F11" s="56">
        <f>C11</f>
        <v>2287.75</v>
      </c>
      <c r="G11" s="26">
        <f>(F11-C11)/C11*100</f>
        <v>0</v>
      </c>
      <c r="H11" s="26">
        <f>E11+((E11*G11)/100)</f>
        <v>936.77038000000005</v>
      </c>
    </row>
    <row r="12" spans="2:8" x14ac:dyDescent="0.3">
      <c r="B12" s="45" t="s">
        <v>41</v>
      </c>
      <c r="C12" s="51">
        <v>3004.55</v>
      </c>
      <c r="D12" s="51">
        <v>4.07</v>
      </c>
      <c r="E12" s="26">
        <f>$E$58*D12/100</f>
        <v>695.74004500000001</v>
      </c>
      <c r="F12" s="56">
        <f>C12</f>
        <v>3004.55</v>
      </c>
      <c r="G12" s="26">
        <f>(F12-C12)/C12*100</f>
        <v>0</v>
      </c>
      <c r="H12" s="26">
        <f>E12+((E12*G12)/100)</f>
        <v>695.74004500000001</v>
      </c>
    </row>
    <row r="13" spans="2:8" x14ac:dyDescent="0.3">
      <c r="B13" s="45" t="s">
        <v>26</v>
      </c>
      <c r="C13" s="51">
        <v>332.2</v>
      </c>
      <c r="D13" s="51">
        <v>3.86</v>
      </c>
      <c r="E13" s="26">
        <f>$E$58*D13/100</f>
        <v>659.84190999999987</v>
      </c>
      <c r="F13" s="56">
        <f>C13</f>
        <v>332.2</v>
      </c>
      <c r="G13" s="26">
        <f>(F13-C13)/C13*100</f>
        <v>0</v>
      </c>
      <c r="H13" s="26">
        <f>E13+((E13*G13)/100)</f>
        <v>659.84190999999987</v>
      </c>
    </row>
    <row r="14" spans="2:8" x14ac:dyDescent="0.3">
      <c r="B14" s="45" t="s">
        <v>31</v>
      </c>
      <c r="C14" s="51">
        <v>1819.2</v>
      </c>
      <c r="D14" s="51">
        <v>3.53</v>
      </c>
      <c r="E14" s="26">
        <f>$E$58*D14/100</f>
        <v>603.43055499999991</v>
      </c>
      <c r="F14" s="56">
        <f>C14</f>
        <v>1819.2</v>
      </c>
      <c r="G14" s="26">
        <f>(F14-C14)/C14*100</f>
        <v>0</v>
      </c>
      <c r="H14" s="26">
        <f>E14+((E14*G14)/100)</f>
        <v>603.43055499999991</v>
      </c>
    </row>
    <row r="15" spans="2:8" x14ac:dyDescent="0.3">
      <c r="B15" s="45" t="s">
        <v>24</v>
      </c>
      <c r="C15" s="51">
        <v>2696.45</v>
      </c>
      <c r="D15" s="51">
        <v>3.18</v>
      </c>
      <c r="E15" s="26">
        <f>$E$58*D15/100</f>
        <v>543.60032999999999</v>
      </c>
      <c r="F15" s="56">
        <f>C15</f>
        <v>2696.45</v>
      </c>
      <c r="G15" s="26">
        <f>(F15-C15)/C15*100</f>
        <v>0</v>
      </c>
      <c r="H15" s="26">
        <f>E15+((E15*G15)/100)</f>
        <v>543.60032999999999</v>
      </c>
    </row>
    <row r="16" spans="2:8" x14ac:dyDescent="0.3">
      <c r="B16" s="45" t="s">
        <v>32</v>
      </c>
      <c r="C16" s="51">
        <v>1847.7</v>
      </c>
      <c r="D16" s="51">
        <v>2.95</v>
      </c>
      <c r="E16" s="26">
        <f>$E$58*D16/100</f>
        <v>504.28332499999999</v>
      </c>
      <c r="F16" s="56">
        <f>C16</f>
        <v>1847.7</v>
      </c>
      <c r="G16" s="26">
        <f>(F16-C16)/C16*100</f>
        <v>0</v>
      </c>
      <c r="H16" s="26">
        <f>E16+((E16*G16)/100)</f>
        <v>504.28332499999999</v>
      </c>
    </row>
    <row r="17" spans="2:8" x14ac:dyDescent="0.3">
      <c r="B17" s="45" t="s">
        <v>39</v>
      </c>
      <c r="C17" s="51">
        <v>530.6</v>
      </c>
      <c r="D17" s="51">
        <v>2.69</v>
      </c>
      <c r="E17" s="26">
        <f>$E$58*D17/100</f>
        <v>459.83801499999993</v>
      </c>
      <c r="F17" s="56">
        <f>C17</f>
        <v>530.6</v>
      </c>
      <c r="G17" s="26">
        <f>(F17-C17)/C17*100</f>
        <v>0</v>
      </c>
      <c r="H17" s="26">
        <f>E17+((E17*G17)/100)</f>
        <v>459.83801499999993</v>
      </c>
    </row>
    <row r="18" spans="2:8" x14ac:dyDescent="0.3">
      <c r="B18" s="45" t="s">
        <v>15</v>
      </c>
      <c r="C18" s="51">
        <v>799.9</v>
      </c>
      <c r="D18" s="51">
        <v>2.59</v>
      </c>
      <c r="E18" s="26">
        <f>$E$58*D18/100</f>
        <v>442.74366499999996</v>
      </c>
      <c r="F18" s="56">
        <f>C18</f>
        <v>799.9</v>
      </c>
      <c r="G18" s="26">
        <f>(F18-C18)/C18*100</f>
        <v>0</v>
      </c>
      <c r="H18" s="26">
        <f>E18+((E18*G18)/100)</f>
        <v>442.74366499999996</v>
      </c>
    </row>
    <row r="19" spans="2:8" x14ac:dyDescent="0.3">
      <c r="B19" s="45" t="s">
        <v>13</v>
      </c>
      <c r="C19" s="51">
        <v>7335.75</v>
      </c>
      <c r="D19" s="51">
        <v>2.58</v>
      </c>
      <c r="E19" s="26">
        <f>$E$58*D19/100</f>
        <v>441.03422999999998</v>
      </c>
      <c r="F19" s="56">
        <f>C19</f>
        <v>7335.75</v>
      </c>
      <c r="G19" s="26">
        <f>(F19-C19)/C19*100</f>
        <v>0</v>
      </c>
      <c r="H19" s="26">
        <f>E19+((E19*G19)/100)</f>
        <v>441.03422999999998</v>
      </c>
    </row>
    <row r="20" spans="2:8" x14ac:dyDescent="0.3">
      <c r="B20" s="45" t="s">
        <v>11</v>
      </c>
      <c r="C20" s="51">
        <v>733.2</v>
      </c>
      <c r="D20" s="51">
        <v>2.56</v>
      </c>
      <c r="E20" s="26">
        <f>$E$58*D20/100</f>
        <v>437.61536000000001</v>
      </c>
      <c r="F20" s="56">
        <f>C20</f>
        <v>733.2</v>
      </c>
      <c r="G20" s="26">
        <f>(F20-C20)/C20*100</f>
        <v>0</v>
      </c>
      <c r="H20" s="26">
        <f>E20+((E20*G20)/100)</f>
        <v>437.61536000000001</v>
      </c>
    </row>
    <row r="21" spans="2:8" x14ac:dyDescent="0.3">
      <c r="B21" s="45" t="s">
        <v>10</v>
      </c>
      <c r="C21" s="51">
        <v>3342.45</v>
      </c>
      <c r="D21" s="51">
        <v>1.99</v>
      </c>
      <c r="E21" s="26">
        <f>$E$58*D21/100</f>
        <v>340.17756499999996</v>
      </c>
      <c r="F21" s="56">
        <f>C21</f>
        <v>3342.45</v>
      </c>
      <c r="G21" s="26">
        <f>(F21-C21)/C21*100</f>
        <v>0</v>
      </c>
      <c r="H21" s="26">
        <f>E21+((E21*G21)/100)</f>
        <v>340.17756499999996</v>
      </c>
    </row>
    <row r="22" spans="2:8" x14ac:dyDescent="0.3">
      <c r="B22" s="45" t="s">
        <v>33</v>
      </c>
      <c r="C22" s="51">
        <v>1268.2</v>
      </c>
      <c r="D22" s="51">
        <v>1.6</v>
      </c>
      <c r="E22" s="26">
        <f>$E$58*D22/100</f>
        <v>273.50959999999998</v>
      </c>
      <c r="F22" s="56">
        <f>C22</f>
        <v>1268.2</v>
      </c>
      <c r="G22" s="26">
        <f>(F22-C22)/C22*100</f>
        <v>0</v>
      </c>
      <c r="H22" s="26">
        <f>E22+((E22*G22)/100)</f>
        <v>273.50959999999998</v>
      </c>
    </row>
    <row r="23" spans="2:8" x14ac:dyDescent="0.3">
      <c r="B23" s="45" t="s">
        <v>34</v>
      </c>
      <c r="C23" s="51">
        <v>8828.15</v>
      </c>
      <c r="D23" s="51">
        <v>1.55</v>
      </c>
      <c r="E23" s="26">
        <f>$E$58*D23/100</f>
        <v>264.962425</v>
      </c>
      <c r="F23" s="56">
        <f>C23</f>
        <v>8828.15</v>
      </c>
      <c r="G23" s="26">
        <f>(F23-C23)/C23*100</f>
        <v>0</v>
      </c>
      <c r="H23" s="26">
        <f>E23+((E23*G23)/100)</f>
        <v>264.962425</v>
      </c>
    </row>
    <row r="24" spans="2:8" x14ac:dyDescent="0.3">
      <c r="B24" s="45" t="s">
        <v>50</v>
      </c>
      <c r="C24" s="51">
        <v>2606.9499999999998</v>
      </c>
      <c r="D24" s="51">
        <v>1.44</v>
      </c>
      <c r="E24" s="26">
        <f>$E$58*D24/100</f>
        <v>246.15863999999999</v>
      </c>
      <c r="F24" s="56">
        <f>C24</f>
        <v>2606.9499999999998</v>
      </c>
      <c r="G24" s="26">
        <f>(F24-C24)/C24*100</f>
        <v>0</v>
      </c>
      <c r="H24" s="26">
        <f>E24+((E24*G24)/100)</f>
        <v>246.15863999999999</v>
      </c>
    </row>
    <row r="25" spans="2:8" x14ac:dyDescent="0.3">
      <c r="B25" s="45" t="s">
        <v>40</v>
      </c>
      <c r="C25" s="51">
        <v>948.65</v>
      </c>
      <c r="D25" s="51">
        <v>1.35</v>
      </c>
      <c r="E25" s="26">
        <f>$E$58*D25/100</f>
        <v>230.77372500000001</v>
      </c>
      <c r="F25" s="56">
        <f>C25</f>
        <v>948.65</v>
      </c>
      <c r="G25" s="26">
        <f>(F25-C25)/C25*100</f>
        <v>0</v>
      </c>
      <c r="H25" s="26">
        <f>E25+((E25*G25)/100)</f>
        <v>230.77372500000001</v>
      </c>
    </row>
    <row r="26" spans="2:8" x14ac:dyDescent="0.3">
      <c r="B26" s="45" t="s">
        <v>48</v>
      </c>
      <c r="C26" s="51">
        <v>1678.35</v>
      </c>
      <c r="D26" s="51">
        <v>1.34</v>
      </c>
      <c r="E26" s="26">
        <f>$E$58*D26/100</f>
        <v>229.06429</v>
      </c>
      <c r="F26" s="56">
        <f>C26</f>
        <v>1678.35</v>
      </c>
      <c r="G26" s="26">
        <f>(F26-C26)/C26*100</f>
        <v>0</v>
      </c>
      <c r="H26" s="26">
        <f>E26+((E26*G26)/100)</f>
        <v>229.06429</v>
      </c>
    </row>
    <row r="27" spans="2:8" x14ac:dyDescent="0.3">
      <c r="B27" s="45" t="s">
        <v>20</v>
      </c>
      <c r="C27" s="51">
        <v>932.35</v>
      </c>
      <c r="D27" s="51">
        <v>1.3</v>
      </c>
      <c r="E27" s="26">
        <f>$E$58*D27/100</f>
        <v>222.22654999999997</v>
      </c>
      <c r="F27" s="56">
        <f>C27</f>
        <v>932.35</v>
      </c>
      <c r="G27" s="26">
        <f>(F27-C27)/C27*100</f>
        <v>0</v>
      </c>
      <c r="H27" s="26">
        <f>E27+((E27*G27)/100)</f>
        <v>222.22654999999997</v>
      </c>
    </row>
    <row r="28" spans="2:8" x14ac:dyDescent="0.3">
      <c r="B28" s="45" t="s">
        <v>99</v>
      </c>
      <c r="C28" s="51">
        <v>3455.75</v>
      </c>
      <c r="D28" s="51">
        <v>1.25</v>
      </c>
      <c r="E28" s="26">
        <f>$E$58*D28/100</f>
        <v>213.67937499999999</v>
      </c>
      <c r="F28" s="56">
        <f>C28</f>
        <v>3455.75</v>
      </c>
      <c r="G28" s="26">
        <f>(F28-C28)/C28*100</f>
        <v>0</v>
      </c>
      <c r="H28" s="26">
        <f>E28+((E28*G28)/100)</f>
        <v>213.67937499999999</v>
      </c>
    </row>
    <row r="29" spans="2:8" x14ac:dyDescent="0.3">
      <c r="B29" s="45" t="s">
        <v>43</v>
      </c>
      <c r="C29" s="51">
        <v>99.3</v>
      </c>
      <c r="D29" s="51">
        <v>1.06</v>
      </c>
      <c r="E29" s="26">
        <f>$E$58*D29/100</f>
        <v>181.20011</v>
      </c>
      <c r="F29" s="56">
        <f>C29</f>
        <v>99.3</v>
      </c>
      <c r="G29" s="26">
        <f>(F29-C29)/C29*100</f>
        <v>0</v>
      </c>
      <c r="H29" s="26">
        <f>E29+((E29*G29)/100)</f>
        <v>181.20011</v>
      </c>
    </row>
    <row r="30" spans="2:8" x14ac:dyDescent="0.3">
      <c r="B30" s="45" t="s">
        <v>29</v>
      </c>
      <c r="C30" s="51">
        <v>1185.2</v>
      </c>
      <c r="D30" s="51">
        <v>1.02</v>
      </c>
      <c r="E30" s="26">
        <f>$E$58*D30/100</f>
        <v>174.36236999999997</v>
      </c>
      <c r="F30" s="56">
        <f>C30</f>
        <v>1185.2</v>
      </c>
      <c r="G30" s="26">
        <f>(F30-C30)/C30*100</f>
        <v>0</v>
      </c>
      <c r="H30" s="26">
        <f>E30+((E30*G30)/100)</f>
        <v>174.36236999999997</v>
      </c>
    </row>
    <row r="31" spans="2:8" x14ac:dyDescent="0.3">
      <c r="B31" s="45" t="s">
        <v>35</v>
      </c>
      <c r="C31" s="51">
        <v>159.65</v>
      </c>
      <c r="D31" s="51">
        <v>1</v>
      </c>
      <c r="E31" s="26">
        <f>$E$58*D31/100</f>
        <v>170.94349999999997</v>
      </c>
      <c r="F31" s="56">
        <f>C31</f>
        <v>159.65</v>
      </c>
      <c r="G31" s="26">
        <f>(F31-C31)/C31*100</f>
        <v>0</v>
      </c>
      <c r="H31" s="26">
        <f>E31+((E31*G31)/100)</f>
        <v>170.94349999999997</v>
      </c>
    </row>
    <row r="32" spans="2:8" x14ac:dyDescent="0.3">
      <c r="B32" s="45" t="s">
        <v>37</v>
      </c>
      <c r="C32" s="51">
        <v>212.2</v>
      </c>
      <c r="D32" s="51">
        <v>0.96</v>
      </c>
      <c r="E32" s="26">
        <f>$E$58*D32/100</f>
        <v>164.10575999999998</v>
      </c>
      <c r="F32" s="56">
        <f>C32</f>
        <v>212.2</v>
      </c>
      <c r="G32" s="26">
        <f>(F32-C32)/C32*100</f>
        <v>0</v>
      </c>
      <c r="H32" s="26">
        <f>E32+((E32*G32)/100)</f>
        <v>164.10575999999998</v>
      </c>
    </row>
    <row r="33" spans="2:8" x14ac:dyDescent="0.3">
      <c r="B33" s="45" t="s">
        <v>42</v>
      </c>
      <c r="C33" s="51">
        <v>404.6</v>
      </c>
      <c r="D33" s="51">
        <v>0.96</v>
      </c>
      <c r="E33" s="26">
        <f>$E$58*D33/100</f>
        <v>164.10575999999998</v>
      </c>
      <c r="F33" s="56">
        <f>C33</f>
        <v>404.6</v>
      </c>
      <c r="G33" s="26">
        <f>(F33-C33)/C33*100</f>
        <v>0</v>
      </c>
      <c r="H33" s="26">
        <f>E33+((E33*G33)/100)</f>
        <v>164.10575999999998</v>
      </c>
    </row>
    <row r="34" spans="2:8" x14ac:dyDescent="0.3">
      <c r="B34" s="45" t="s">
        <v>46</v>
      </c>
      <c r="C34" s="51">
        <v>6255.1</v>
      </c>
      <c r="D34" s="51">
        <v>0.95</v>
      </c>
      <c r="E34" s="26">
        <f>$E$58*D34/100</f>
        <v>162.39632499999999</v>
      </c>
      <c r="F34" s="56">
        <f>C34</f>
        <v>6255.1</v>
      </c>
      <c r="G34" s="26">
        <f>(F34-C34)/C34*100</f>
        <v>0</v>
      </c>
      <c r="H34" s="26">
        <f>E34+((E34*G34)/100)</f>
        <v>162.39632499999999</v>
      </c>
    </row>
    <row r="35" spans="2:8" x14ac:dyDescent="0.3">
      <c r="B35" s="45" t="s">
        <v>74</v>
      </c>
      <c r="C35" s="51">
        <v>19144.8</v>
      </c>
      <c r="D35" s="51">
        <v>0.9</v>
      </c>
      <c r="E35" s="26">
        <f>$E$58*D35/100</f>
        <v>153.84914999999998</v>
      </c>
      <c r="F35" s="56">
        <f>C35</f>
        <v>19144.8</v>
      </c>
      <c r="G35" s="26">
        <f>(F35-C35)/C35*100</f>
        <v>0</v>
      </c>
      <c r="H35" s="26">
        <f>E35+((E35*G35)/100)</f>
        <v>153.84914999999998</v>
      </c>
    </row>
    <row r="36" spans="2:8" x14ac:dyDescent="0.3">
      <c r="B36" s="45" t="s">
        <v>44</v>
      </c>
      <c r="C36" s="51">
        <v>1008.6</v>
      </c>
      <c r="D36" s="51">
        <v>0.84</v>
      </c>
      <c r="E36" s="26">
        <f>$E$58*D36/100</f>
        <v>143.59253999999999</v>
      </c>
      <c r="F36" s="56">
        <f>C36</f>
        <v>1008.6</v>
      </c>
      <c r="G36" s="26">
        <f>(F36-C36)/C36*100</f>
        <v>0</v>
      </c>
      <c r="H36" s="26">
        <f>E36+((E36*G36)/100)</f>
        <v>143.59253999999999</v>
      </c>
    </row>
    <row r="37" spans="2:8" x14ac:dyDescent="0.3">
      <c r="B37" s="45" t="s">
        <v>49</v>
      </c>
      <c r="C37" s="51">
        <v>1674.85</v>
      </c>
      <c r="D37" s="51">
        <v>0.83</v>
      </c>
      <c r="E37" s="26">
        <f>$E$58*D37/100</f>
        <v>141.88310499999997</v>
      </c>
      <c r="F37" s="56">
        <f>C37</f>
        <v>1674.85</v>
      </c>
      <c r="G37" s="26">
        <f>(F37-C37)/C37*100</f>
        <v>0</v>
      </c>
      <c r="H37" s="26">
        <f>E37+((E37*G37)/100)</f>
        <v>141.88310499999997</v>
      </c>
    </row>
    <row r="38" spans="2:8" x14ac:dyDescent="0.3">
      <c r="B38" s="45" t="s">
        <v>16</v>
      </c>
      <c r="C38" s="51">
        <v>1114.95</v>
      </c>
      <c r="D38" s="51">
        <v>0.8</v>
      </c>
      <c r="E38" s="26">
        <f>$E$58*D38/100</f>
        <v>136.75479999999999</v>
      </c>
      <c r="F38" s="56">
        <f>C38</f>
        <v>1114.95</v>
      </c>
      <c r="G38" s="26">
        <f>(F38-C38)/C38*100</f>
        <v>0</v>
      </c>
      <c r="H38" s="26">
        <f>E38+((E38*G38)/100)</f>
        <v>136.75479999999999</v>
      </c>
    </row>
    <row r="39" spans="2:8" x14ac:dyDescent="0.3">
      <c r="B39" s="45" t="s">
        <v>61</v>
      </c>
      <c r="C39" s="51">
        <v>631.65</v>
      </c>
      <c r="D39" s="51">
        <v>0.79</v>
      </c>
      <c r="E39" s="26">
        <f>$E$58*D39/100</f>
        <v>135.045365</v>
      </c>
      <c r="F39" s="56">
        <f>C39</f>
        <v>631.65</v>
      </c>
      <c r="G39" s="26">
        <f>(F39-C39)/C39*100</f>
        <v>0</v>
      </c>
      <c r="H39" s="26">
        <f>E39+((E39*G39)/100)</f>
        <v>135.045365</v>
      </c>
    </row>
    <row r="40" spans="2:8" x14ac:dyDescent="0.3">
      <c r="B40" s="45" t="s">
        <v>9</v>
      </c>
      <c r="C40" s="51">
        <v>820.65</v>
      </c>
      <c r="D40" s="51">
        <v>0.78</v>
      </c>
      <c r="E40" s="26">
        <f>$E$58*D40/100</f>
        <v>133.33592999999999</v>
      </c>
      <c r="F40" s="56">
        <f>C40</f>
        <v>820.65</v>
      </c>
      <c r="G40" s="26">
        <f>(F40-C40)/C40*100</f>
        <v>0</v>
      </c>
      <c r="H40" s="26">
        <f>E40+((E40*G40)/100)</f>
        <v>133.33592999999999</v>
      </c>
    </row>
    <row r="41" spans="2:8" x14ac:dyDescent="0.3">
      <c r="B41" s="45" t="s">
        <v>47</v>
      </c>
      <c r="C41" s="51">
        <v>394.25</v>
      </c>
      <c r="D41" s="51">
        <v>0.77</v>
      </c>
      <c r="E41" s="26">
        <f>$E$58*D41/100</f>
        <v>131.62649500000001</v>
      </c>
      <c r="F41" s="56">
        <f>C41</f>
        <v>394.25</v>
      </c>
      <c r="G41" s="26">
        <f>(F41-C41)/C41*100</f>
        <v>0</v>
      </c>
      <c r="H41" s="26">
        <f>E41+((E41*G41)/100)</f>
        <v>131.62649500000001</v>
      </c>
    </row>
    <row r="42" spans="2:8" x14ac:dyDescent="0.3">
      <c r="B42" s="45" t="s">
        <v>23</v>
      </c>
      <c r="C42" s="51">
        <v>390.55</v>
      </c>
      <c r="D42" s="51">
        <v>0.75</v>
      </c>
      <c r="E42" s="26">
        <f>$E$58*D42/100</f>
        <v>128.20762499999998</v>
      </c>
      <c r="F42" s="56">
        <f>C42</f>
        <v>390.55</v>
      </c>
      <c r="G42" s="26">
        <f>(F42-C42)/C42*100</f>
        <v>0</v>
      </c>
      <c r="H42" s="26">
        <f>E42+((E42*G42)/100)</f>
        <v>128.20762499999998</v>
      </c>
    </row>
    <row r="43" spans="2:8" x14ac:dyDescent="0.3">
      <c r="B43" s="45" t="s">
        <v>82</v>
      </c>
      <c r="C43" s="51">
        <v>1250.45</v>
      </c>
      <c r="D43" s="51">
        <v>0.74</v>
      </c>
      <c r="E43" s="26">
        <f>$E$58*D43/100</f>
        <v>126.49818999999999</v>
      </c>
      <c r="F43" s="56">
        <f>C43</f>
        <v>1250.45</v>
      </c>
      <c r="G43" s="26">
        <f>(F43-C43)/C43*100</f>
        <v>0</v>
      </c>
      <c r="H43" s="26">
        <f>E43+((E43*G43)/100)</f>
        <v>126.49818999999999</v>
      </c>
    </row>
    <row r="44" spans="2:8" x14ac:dyDescent="0.3">
      <c r="B44" s="45" t="s">
        <v>18</v>
      </c>
      <c r="C44" s="51">
        <v>4335.7</v>
      </c>
      <c r="D44" s="51">
        <v>0.7</v>
      </c>
      <c r="E44" s="26">
        <f>$E$58*D44/100</f>
        <v>119.66044999999998</v>
      </c>
      <c r="F44" s="56">
        <f>C44</f>
        <v>4335.7</v>
      </c>
      <c r="G44" s="26">
        <f>(F44-C44)/C44*100</f>
        <v>0</v>
      </c>
      <c r="H44" s="26">
        <f>E44+((E44*G44)/100)</f>
        <v>119.66044999999998</v>
      </c>
    </row>
    <row r="45" spans="2:8" x14ac:dyDescent="0.3">
      <c r="B45" s="45" t="s">
        <v>19</v>
      </c>
      <c r="C45" s="51">
        <v>3671.6</v>
      </c>
      <c r="D45" s="51">
        <v>0.68</v>
      </c>
      <c r="E45" s="26">
        <f>$E$58*D45/100</f>
        <v>116.24158</v>
      </c>
      <c r="F45" s="56">
        <f>C45</f>
        <v>3671.6</v>
      </c>
      <c r="G45" s="26">
        <f>(F45-C45)/C45*100</f>
        <v>0</v>
      </c>
      <c r="H45" s="26">
        <f>E45+((E45*G45)/100)</f>
        <v>116.24158</v>
      </c>
    </row>
    <row r="46" spans="2:8" x14ac:dyDescent="0.3">
      <c r="B46" s="45" t="s">
        <v>78</v>
      </c>
      <c r="C46" s="51">
        <v>530.45000000000005</v>
      </c>
      <c r="D46" s="51">
        <v>0.66</v>
      </c>
      <c r="E46" s="26">
        <f>$E$58*D46/100</f>
        <v>112.82270999999999</v>
      </c>
      <c r="F46" s="56">
        <f>C46</f>
        <v>530.45000000000005</v>
      </c>
      <c r="G46" s="26">
        <f>(F46-C46)/C46*100</f>
        <v>0</v>
      </c>
      <c r="H46" s="26">
        <f>E46+((E46*G46)/100)</f>
        <v>112.82270999999999</v>
      </c>
    </row>
    <row r="47" spans="2:8" x14ac:dyDescent="0.3">
      <c r="B47" s="45" t="s">
        <v>36</v>
      </c>
      <c r="C47" s="51">
        <v>126.8</v>
      </c>
      <c r="D47" s="51">
        <v>0.65</v>
      </c>
      <c r="E47" s="26">
        <f>$E$58*D47/100</f>
        <v>111.11327499999999</v>
      </c>
      <c r="F47" s="56">
        <f>C47</f>
        <v>126.8</v>
      </c>
      <c r="G47" s="26">
        <f>(F47-C47)/C47*100</f>
        <v>0</v>
      </c>
      <c r="H47" s="26">
        <f>E47+((E47*G47)/100)</f>
        <v>111.11327499999999</v>
      </c>
    </row>
    <row r="48" spans="2:8" x14ac:dyDescent="0.3">
      <c r="B48" s="45" t="s">
        <v>83</v>
      </c>
      <c r="C48" s="51">
        <v>802.85</v>
      </c>
      <c r="D48" s="51">
        <v>0.64</v>
      </c>
      <c r="E48" s="26">
        <f>$E$58*D48/100</f>
        <v>109.40384</v>
      </c>
      <c r="F48" s="56">
        <f>C48</f>
        <v>802.85</v>
      </c>
      <c r="G48" s="26">
        <f>(F48-C48)/C48*100</f>
        <v>0</v>
      </c>
      <c r="H48" s="26">
        <f>E48+((E48*G48)/100)</f>
        <v>109.40384</v>
      </c>
    </row>
    <row r="49" spans="2:9" x14ac:dyDescent="0.3">
      <c r="B49" s="45" t="s">
        <v>81</v>
      </c>
      <c r="C49" s="51">
        <v>3705.2</v>
      </c>
      <c r="D49" s="51">
        <v>0.62</v>
      </c>
      <c r="E49" s="26">
        <f>$E$58*D49/100</f>
        <v>105.98496999999999</v>
      </c>
      <c r="F49" s="56">
        <f>C49</f>
        <v>3705.2</v>
      </c>
      <c r="G49" s="26">
        <f>(F49-C49)/C49*100</f>
        <v>0</v>
      </c>
      <c r="H49" s="26">
        <f>E49+((E49*G49)/100)</f>
        <v>105.98496999999999</v>
      </c>
    </row>
    <row r="50" spans="2:9" x14ac:dyDescent="0.3">
      <c r="B50" s="45" t="s">
        <v>12</v>
      </c>
      <c r="C50" s="51">
        <v>3527.75</v>
      </c>
      <c r="D50" s="51">
        <v>0.6</v>
      </c>
      <c r="E50" s="26">
        <f>$E$58*D50/100</f>
        <v>102.56609999999999</v>
      </c>
      <c r="F50" s="56">
        <f>C50</f>
        <v>3527.75</v>
      </c>
      <c r="G50" s="26">
        <f>(F50-C50)/C50*100</f>
        <v>0</v>
      </c>
      <c r="H50" s="26">
        <f>E50+((E50*G50)/100)</f>
        <v>102.56609999999999</v>
      </c>
    </row>
    <row r="51" spans="2:9" x14ac:dyDescent="0.3">
      <c r="B51" s="45" t="s">
        <v>69</v>
      </c>
      <c r="C51" s="51">
        <v>3843.05</v>
      </c>
      <c r="D51" s="51">
        <v>0.6</v>
      </c>
      <c r="E51" s="26">
        <f>$E$58*D51/100</f>
        <v>102.56609999999999</v>
      </c>
      <c r="F51" s="56">
        <f>C51</f>
        <v>3843.05</v>
      </c>
      <c r="G51" s="26">
        <f>(F51-C51)/C51*100</f>
        <v>0</v>
      </c>
      <c r="H51" s="26">
        <f>E51+((E51*G51)/100)</f>
        <v>102.56609999999999</v>
      </c>
    </row>
    <row r="52" spans="2:9" x14ac:dyDescent="0.3">
      <c r="B52" s="45" t="s">
        <v>86</v>
      </c>
      <c r="C52" s="51">
        <v>4383.3999999999996</v>
      </c>
      <c r="D52" s="51">
        <v>0.59</v>
      </c>
      <c r="E52" s="26">
        <f>$E$58*D52/100</f>
        <v>100.85666499999999</v>
      </c>
      <c r="F52" s="56">
        <f>C52</f>
        <v>4383.3999999999996</v>
      </c>
      <c r="G52" s="26">
        <f>(F52-C52)/C52*100</f>
        <v>0</v>
      </c>
      <c r="H52" s="26">
        <f>E52+((E52*G52)/100)</f>
        <v>100.85666499999999</v>
      </c>
    </row>
    <row r="53" spans="2:9" x14ac:dyDescent="0.3">
      <c r="B53" s="45" t="s">
        <v>17</v>
      </c>
      <c r="C53" s="51">
        <v>212.25</v>
      </c>
      <c r="D53" s="51">
        <v>0.59</v>
      </c>
      <c r="E53" s="26">
        <f>$E$58*D53/100</f>
        <v>100.85666499999999</v>
      </c>
      <c r="F53" s="56">
        <f>C53</f>
        <v>212.25</v>
      </c>
      <c r="G53" s="26">
        <f>(F53-C53)/C53*100</f>
        <v>0</v>
      </c>
      <c r="H53" s="26">
        <f>E53+((E53*G53)/100)</f>
        <v>100.85666499999999</v>
      </c>
    </row>
    <row r="54" spans="2:9" x14ac:dyDescent="0.3">
      <c r="B54" s="45" t="s">
        <v>45</v>
      </c>
      <c r="C54" s="51">
        <v>672.05</v>
      </c>
      <c r="D54" s="51">
        <v>0.47</v>
      </c>
      <c r="E54" s="26">
        <f>$E$58*D54/100</f>
        <v>80.343444999999988</v>
      </c>
      <c r="F54" s="56">
        <f>C54</f>
        <v>672.05</v>
      </c>
      <c r="G54" s="26">
        <f>(F54-C54)/C54*100</f>
        <v>0</v>
      </c>
      <c r="H54" s="26">
        <f>E54+((E54*G54)/100)</f>
        <v>80.343444999999988</v>
      </c>
    </row>
    <row r="55" spans="2:9" x14ac:dyDescent="0.3">
      <c r="B55" s="45" t="s">
        <v>22</v>
      </c>
      <c r="C55" s="51">
        <v>2549.1999999999998</v>
      </c>
      <c r="D55" s="51">
        <v>0.44</v>
      </c>
      <c r="E55" s="26">
        <f>$E$58*D55/100</f>
        <v>75.215139999999991</v>
      </c>
      <c r="F55" s="56">
        <f>C55</f>
        <v>2549.1999999999998</v>
      </c>
      <c r="G55" s="26">
        <f>(F55-C55)/C55*100</f>
        <v>0</v>
      </c>
      <c r="H55" s="26">
        <f>E55+((E55*G55)/100)</f>
        <v>75.215139999999991</v>
      </c>
    </row>
    <row r="56" spans="2:9" x14ac:dyDescent="0.3">
      <c r="B56" s="45" t="s">
        <v>14</v>
      </c>
      <c r="C56" s="51">
        <v>304.8</v>
      </c>
      <c r="D56" s="51">
        <v>0.38</v>
      </c>
      <c r="E56" s="26">
        <f>$E$58*D56/100</f>
        <v>64.958529999999996</v>
      </c>
      <c r="F56" s="56">
        <f>C56</f>
        <v>304.8</v>
      </c>
      <c r="G56" s="26">
        <f>(F56-C56)/C56*100</f>
        <v>0</v>
      </c>
      <c r="H56" s="26">
        <f>E56+((E56*G56)/100)</f>
        <v>64.958529999999996</v>
      </c>
    </row>
    <row r="57" spans="2:9" x14ac:dyDescent="0.3">
      <c r="B57" s="22"/>
      <c r="C57" s="56"/>
      <c r="D57" s="26"/>
      <c r="E57" s="21"/>
      <c r="F57" s="56"/>
      <c r="G57" s="26"/>
      <c r="H57" s="26"/>
    </row>
    <row r="58" spans="2:9" ht="21" customHeight="1" x14ac:dyDescent="0.4">
      <c r="B58" s="16"/>
      <c r="C58" s="61"/>
      <c r="D58" s="44">
        <f>SUM(D7:D57)</f>
        <v>99.969999999999985</v>
      </c>
      <c r="E58" s="17">
        <v>17094.349999999999</v>
      </c>
      <c r="F58" s="57"/>
      <c r="G58" s="58"/>
      <c r="H58" s="42">
        <f>SUM(H7:H57)</f>
        <v>17089.221694999993</v>
      </c>
      <c r="I58" t="s">
        <v>8</v>
      </c>
    </row>
    <row r="59" spans="2:9" ht="42" x14ac:dyDescent="0.4">
      <c r="B59" s="12"/>
      <c r="C59" s="52"/>
      <c r="D59" s="52"/>
      <c r="E59" s="13" t="s">
        <v>4</v>
      </c>
      <c r="F59" s="59"/>
      <c r="G59" s="60"/>
      <c r="H59" s="4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40" workbookViewId="0">
      <selection activeCell="F7" sqref="F7"/>
    </sheetView>
  </sheetViews>
  <sheetFormatPr defaultRowHeight="14.4" x14ac:dyDescent="0.3"/>
  <cols>
    <col min="2" max="2" width="26.88671875" customWidth="1"/>
    <col min="3" max="3" width="8" customWidth="1"/>
    <col min="4" max="4" width="12.44140625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5" t="s">
        <v>38</v>
      </c>
      <c r="C7" s="51">
        <v>2377.75</v>
      </c>
      <c r="D7" s="51">
        <v>10.84</v>
      </c>
      <c r="E7" s="21">
        <f t="shared" ref="E7:E38" si="0">$E$58*D7/100</f>
        <v>1853.0275399999998</v>
      </c>
      <c r="F7" s="22">
        <f>C7*0.9</f>
        <v>2139.9749999999999</v>
      </c>
      <c r="G7" s="24">
        <f t="shared" ref="G7:G38" si="1">(F7-C7)/C7*100</f>
        <v>-10.000000000000004</v>
      </c>
      <c r="H7" s="21">
        <f t="shared" ref="H7:H38" si="2">E7+((E7*G7)/100)</f>
        <v>1667.7247859999998</v>
      </c>
    </row>
    <row r="8" spans="2:8" x14ac:dyDescent="0.3">
      <c r="B8" s="45" t="s">
        <v>21</v>
      </c>
      <c r="C8" s="51">
        <v>1421.35</v>
      </c>
      <c r="D8" s="51">
        <v>8.27</v>
      </c>
      <c r="E8" s="21">
        <f t="shared" si="0"/>
        <v>1413.7027449999996</v>
      </c>
      <c r="F8" s="22">
        <f t="shared" ref="F8:F56" si="3">C8*0.9</f>
        <v>1279.2149999999999</v>
      </c>
      <c r="G8" s="24">
        <f t="shared" si="1"/>
        <v>-10</v>
      </c>
      <c r="H8" s="21">
        <f t="shared" si="2"/>
        <v>1272.3324704999995</v>
      </c>
    </row>
    <row r="9" spans="2:8" x14ac:dyDescent="0.3">
      <c r="B9" s="45" t="s">
        <v>27</v>
      </c>
      <c r="C9" s="51">
        <v>862</v>
      </c>
      <c r="D9" s="51">
        <v>7.94</v>
      </c>
      <c r="E9" s="21">
        <f t="shared" si="0"/>
        <v>1357.2913899999999</v>
      </c>
      <c r="F9" s="22">
        <f t="shared" si="3"/>
        <v>775.80000000000007</v>
      </c>
      <c r="G9" s="24">
        <f t="shared" si="1"/>
        <v>-9.9999999999999929</v>
      </c>
      <c r="H9" s="21">
        <f t="shared" si="2"/>
        <v>1221.5622510000001</v>
      </c>
    </row>
    <row r="10" spans="2:8" x14ac:dyDescent="0.3">
      <c r="B10" s="45" t="s">
        <v>30</v>
      </c>
      <c r="C10" s="51">
        <v>1413.45</v>
      </c>
      <c r="D10" s="51">
        <v>6.84</v>
      </c>
      <c r="E10" s="21">
        <f t="shared" si="0"/>
        <v>1169.2535399999999</v>
      </c>
      <c r="F10" s="22">
        <f t="shared" si="3"/>
        <v>1272.105</v>
      </c>
      <c r="G10" s="24">
        <f t="shared" si="1"/>
        <v>-10.000000000000002</v>
      </c>
      <c r="H10" s="21">
        <f t="shared" si="2"/>
        <v>1052.328186</v>
      </c>
    </row>
    <row r="11" spans="2:8" x14ac:dyDescent="0.3">
      <c r="B11" s="45" t="s">
        <v>25</v>
      </c>
      <c r="C11" s="51">
        <v>2287.75</v>
      </c>
      <c r="D11" s="51">
        <v>5.48</v>
      </c>
      <c r="E11" s="21">
        <f t="shared" si="0"/>
        <v>936.77038000000005</v>
      </c>
      <c r="F11" s="22">
        <f t="shared" si="3"/>
        <v>2058.9749999999999</v>
      </c>
      <c r="G11" s="24">
        <f t="shared" si="1"/>
        <v>-10.000000000000004</v>
      </c>
      <c r="H11" s="21">
        <f t="shared" si="2"/>
        <v>843.09334200000001</v>
      </c>
    </row>
    <row r="12" spans="2:8" x14ac:dyDescent="0.3">
      <c r="B12" s="45" t="s">
        <v>41</v>
      </c>
      <c r="C12" s="51">
        <v>3004.55</v>
      </c>
      <c r="D12" s="51">
        <v>4.07</v>
      </c>
      <c r="E12" s="21">
        <f t="shared" si="0"/>
        <v>695.74004500000001</v>
      </c>
      <c r="F12" s="22">
        <f t="shared" si="3"/>
        <v>2704.0950000000003</v>
      </c>
      <c r="G12" s="24">
        <f t="shared" si="1"/>
        <v>-9.9999999999999964</v>
      </c>
      <c r="H12" s="21">
        <f t="shared" si="2"/>
        <v>626.16604050000001</v>
      </c>
    </row>
    <row r="13" spans="2:8" x14ac:dyDescent="0.3">
      <c r="B13" s="45" t="s">
        <v>26</v>
      </c>
      <c r="C13" s="51">
        <v>332.2</v>
      </c>
      <c r="D13" s="51">
        <v>3.86</v>
      </c>
      <c r="E13" s="21">
        <f t="shared" si="0"/>
        <v>659.84190999999987</v>
      </c>
      <c r="F13" s="22">
        <f t="shared" si="3"/>
        <v>298.98</v>
      </c>
      <c r="G13" s="24">
        <f t="shared" si="1"/>
        <v>-9.9999999999999911</v>
      </c>
      <c r="H13" s="21">
        <f t="shared" si="2"/>
        <v>593.85771899999997</v>
      </c>
    </row>
    <row r="14" spans="2:8" x14ac:dyDescent="0.3">
      <c r="B14" s="45" t="s">
        <v>31</v>
      </c>
      <c r="C14" s="51">
        <v>1819.2</v>
      </c>
      <c r="D14" s="51">
        <v>3.53</v>
      </c>
      <c r="E14" s="21">
        <f t="shared" si="0"/>
        <v>603.43055499999991</v>
      </c>
      <c r="F14" s="22">
        <f t="shared" si="3"/>
        <v>1637.28</v>
      </c>
      <c r="G14" s="24">
        <f t="shared" si="1"/>
        <v>-10.000000000000004</v>
      </c>
      <c r="H14" s="21">
        <f t="shared" si="2"/>
        <v>543.08749949999992</v>
      </c>
    </row>
    <row r="15" spans="2:8" x14ac:dyDescent="0.3">
      <c r="B15" s="45" t="s">
        <v>24</v>
      </c>
      <c r="C15" s="51">
        <v>2696.45</v>
      </c>
      <c r="D15" s="51">
        <v>3.18</v>
      </c>
      <c r="E15" s="21">
        <f t="shared" si="0"/>
        <v>543.60032999999999</v>
      </c>
      <c r="F15" s="22">
        <f t="shared" si="3"/>
        <v>2426.8049999999998</v>
      </c>
      <c r="G15" s="24">
        <f t="shared" si="1"/>
        <v>-10</v>
      </c>
      <c r="H15" s="21">
        <f t="shared" si="2"/>
        <v>489.240297</v>
      </c>
    </row>
    <row r="16" spans="2:8" x14ac:dyDescent="0.3">
      <c r="B16" s="45" t="s">
        <v>32</v>
      </c>
      <c r="C16" s="51">
        <v>1847.7</v>
      </c>
      <c r="D16" s="51">
        <v>2.95</v>
      </c>
      <c r="E16" s="21">
        <f t="shared" si="0"/>
        <v>504.28332499999999</v>
      </c>
      <c r="F16" s="22">
        <f t="shared" si="3"/>
        <v>1662.93</v>
      </c>
      <c r="G16" s="24">
        <f t="shared" si="1"/>
        <v>-10</v>
      </c>
      <c r="H16" s="21">
        <f t="shared" si="2"/>
        <v>453.85499249999998</v>
      </c>
    </row>
    <row r="17" spans="2:8" x14ac:dyDescent="0.3">
      <c r="B17" s="45" t="s">
        <v>39</v>
      </c>
      <c r="C17" s="51">
        <v>530.6</v>
      </c>
      <c r="D17" s="51">
        <v>2.69</v>
      </c>
      <c r="E17" s="21">
        <f t="shared" si="0"/>
        <v>459.83801499999993</v>
      </c>
      <c r="F17" s="22">
        <f t="shared" si="3"/>
        <v>477.54</v>
      </c>
      <c r="G17" s="24">
        <f t="shared" si="1"/>
        <v>-10</v>
      </c>
      <c r="H17" s="21">
        <f t="shared" si="2"/>
        <v>413.85421349999996</v>
      </c>
    </row>
    <row r="18" spans="2:8" x14ac:dyDescent="0.3">
      <c r="B18" s="45" t="s">
        <v>15</v>
      </c>
      <c r="C18" s="51">
        <v>799.9</v>
      </c>
      <c r="D18" s="51">
        <v>2.59</v>
      </c>
      <c r="E18" s="21">
        <f t="shared" si="0"/>
        <v>442.74366499999996</v>
      </c>
      <c r="F18" s="22">
        <f t="shared" si="3"/>
        <v>719.91</v>
      </c>
      <c r="G18" s="24">
        <f t="shared" si="1"/>
        <v>-10.000000000000002</v>
      </c>
      <c r="H18" s="21">
        <f t="shared" si="2"/>
        <v>398.46929849999998</v>
      </c>
    </row>
    <row r="19" spans="2:8" x14ac:dyDescent="0.3">
      <c r="B19" s="45" t="s">
        <v>13</v>
      </c>
      <c r="C19" s="51">
        <v>7335.75</v>
      </c>
      <c r="D19" s="51">
        <v>2.58</v>
      </c>
      <c r="E19" s="21">
        <f t="shared" si="0"/>
        <v>441.03422999999998</v>
      </c>
      <c r="F19" s="22">
        <f t="shared" si="3"/>
        <v>6602.1750000000002</v>
      </c>
      <c r="G19" s="24">
        <f t="shared" si="1"/>
        <v>-9.9999999999999982</v>
      </c>
      <c r="H19" s="21">
        <f t="shared" si="2"/>
        <v>396.93080699999996</v>
      </c>
    </row>
    <row r="20" spans="2:8" x14ac:dyDescent="0.3">
      <c r="B20" s="45" t="s">
        <v>11</v>
      </c>
      <c r="C20" s="51">
        <v>733.2</v>
      </c>
      <c r="D20" s="51">
        <v>2.56</v>
      </c>
      <c r="E20" s="21">
        <f t="shared" si="0"/>
        <v>437.61536000000001</v>
      </c>
      <c r="F20" s="22">
        <f t="shared" si="3"/>
        <v>659.88000000000011</v>
      </c>
      <c r="G20" s="24">
        <f t="shared" si="1"/>
        <v>-9.9999999999999911</v>
      </c>
      <c r="H20" s="21">
        <f t="shared" si="2"/>
        <v>393.85382400000003</v>
      </c>
    </row>
    <row r="21" spans="2:8" x14ac:dyDescent="0.3">
      <c r="B21" s="45" t="s">
        <v>10</v>
      </c>
      <c r="C21" s="51">
        <v>3342.45</v>
      </c>
      <c r="D21" s="51">
        <v>1.99</v>
      </c>
      <c r="E21" s="21">
        <f t="shared" si="0"/>
        <v>340.17756499999996</v>
      </c>
      <c r="F21" s="22">
        <f t="shared" si="3"/>
        <v>3008.2049999999999</v>
      </c>
      <c r="G21" s="24">
        <f t="shared" si="1"/>
        <v>-9.9999999999999982</v>
      </c>
      <c r="H21" s="21">
        <f t="shared" si="2"/>
        <v>306.15980849999994</v>
      </c>
    </row>
    <row r="22" spans="2:8" x14ac:dyDescent="0.3">
      <c r="B22" s="45" t="s">
        <v>33</v>
      </c>
      <c r="C22" s="51">
        <v>1268.2</v>
      </c>
      <c r="D22" s="51">
        <v>1.6</v>
      </c>
      <c r="E22" s="21">
        <f t="shared" si="0"/>
        <v>273.50959999999998</v>
      </c>
      <c r="F22" s="22">
        <f t="shared" si="3"/>
        <v>1141.3800000000001</v>
      </c>
      <c r="G22" s="24">
        <f t="shared" si="1"/>
        <v>-9.9999999999999947</v>
      </c>
      <c r="H22" s="21">
        <f t="shared" si="2"/>
        <v>246.15863999999999</v>
      </c>
    </row>
    <row r="23" spans="2:8" x14ac:dyDescent="0.3">
      <c r="B23" s="45" t="s">
        <v>34</v>
      </c>
      <c r="C23" s="51">
        <v>8828.15</v>
      </c>
      <c r="D23" s="51">
        <v>1.55</v>
      </c>
      <c r="E23" s="21">
        <f t="shared" si="0"/>
        <v>264.962425</v>
      </c>
      <c r="F23" s="22">
        <f t="shared" si="3"/>
        <v>7945.335</v>
      </c>
      <c r="G23" s="24">
        <f t="shared" si="1"/>
        <v>-9.9999999999999964</v>
      </c>
      <c r="H23" s="21">
        <f t="shared" si="2"/>
        <v>238.4661825</v>
      </c>
    </row>
    <row r="24" spans="2:8" x14ac:dyDescent="0.3">
      <c r="B24" s="45" t="s">
        <v>50</v>
      </c>
      <c r="C24" s="51">
        <v>2606.9499999999998</v>
      </c>
      <c r="D24" s="51">
        <v>1.44</v>
      </c>
      <c r="E24" s="21">
        <f t="shared" si="0"/>
        <v>246.15863999999999</v>
      </c>
      <c r="F24" s="22">
        <f t="shared" si="3"/>
        <v>2346.2550000000001</v>
      </c>
      <c r="G24" s="24">
        <f t="shared" si="1"/>
        <v>-9.9999999999999893</v>
      </c>
      <c r="H24" s="21">
        <f t="shared" si="2"/>
        <v>221.542776</v>
      </c>
    </row>
    <row r="25" spans="2:8" x14ac:dyDescent="0.3">
      <c r="B25" s="45" t="s">
        <v>40</v>
      </c>
      <c r="C25" s="51">
        <v>948.65</v>
      </c>
      <c r="D25" s="51">
        <v>1.35</v>
      </c>
      <c r="E25" s="21">
        <f t="shared" si="0"/>
        <v>230.77372500000001</v>
      </c>
      <c r="F25" s="22">
        <f t="shared" si="3"/>
        <v>853.78499999999997</v>
      </c>
      <c r="G25" s="24">
        <f t="shared" si="1"/>
        <v>-10</v>
      </c>
      <c r="H25" s="21">
        <f t="shared" si="2"/>
        <v>207.69635250000002</v>
      </c>
    </row>
    <row r="26" spans="2:8" x14ac:dyDescent="0.3">
      <c r="B26" s="45" t="s">
        <v>48</v>
      </c>
      <c r="C26" s="51">
        <v>1678.35</v>
      </c>
      <c r="D26" s="51">
        <v>1.34</v>
      </c>
      <c r="E26" s="21">
        <f t="shared" si="0"/>
        <v>229.06429</v>
      </c>
      <c r="F26" s="22">
        <f t="shared" si="3"/>
        <v>1510.5149999999999</v>
      </c>
      <c r="G26" s="24">
        <f t="shared" si="1"/>
        <v>-10.000000000000004</v>
      </c>
      <c r="H26" s="21">
        <f t="shared" si="2"/>
        <v>206.157861</v>
      </c>
    </row>
    <row r="27" spans="2:8" x14ac:dyDescent="0.3">
      <c r="B27" s="45" t="s">
        <v>20</v>
      </c>
      <c r="C27" s="51">
        <v>932.35</v>
      </c>
      <c r="D27" s="51">
        <v>1.3</v>
      </c>
      <c r="E27" s="21">
        <f t="shared" si="0"/>
        <v>222.22654999999997</v>
      </c>
      <c r="F27" s="22">
        <f t="shared" si="3"/>
        <v>839.11500000000001</v>
      </c>
      <c r="G27" s="24">
        <f t="shared" si="1"/>
        <v>-10</v>
      </c>
      <c r="H27" s="21">
        <f t="shared" si="2"/>
        <v>200.00389499999997</v>
      </c>
    </row>
    <row r="28" spans="2:8" x14ac:dyDescent="0.3">
      <c r="B28" s="45" t="s">
        <v>99</v>
      </c>
      <c r="C28" s="51">
        <v>3455.75</v>
      </c>
      <c r="D28" s="51">
        <v>1.25</v>
      </c>
      <c r="E28" s="21">
        <f t="shared" si="0"/>
        <v>213.67937499999999</v>
      </c>
      <c r="F28" s="22">
        <f t="shared" si="3"/>
        <v>3110.1750000000002</v>
      </c>
      <c r="G28" s="24">
        <f t="shared" si="1"/>
        <v>-9.9999999999999947</v>
      </c>
      <c r="H28" s="21">
        <f t="shared" si="2"/>
        <v>192.31143750000001</v>
      </c>
    </row>
    <row r="29" spans="2:8" x14ac:dyDescent="0.3">
      <c r="B29" s="45" t="s">
        <v>43</v>
      </c>
      <c r="C29" s="51">
        <v>99.3</v>
      </c>
      <c r="D29" s="51">
        <v>1.06</v>
      </c>
      <c r="E29" s="21">
        <f t="shared" si="0"/>
        <v>181.20011</v>
      </c>
      <c r="F29" s="22">
        <f t="shared" si="3"/>
        <v>89.37</v>
      </c>
      <c r="G29" s="24">
        <f t="shared" si="1"/>
        <v>-9.9999999999999929</v>
      </c>
      <c r="H29" s="21">
        <f t="shared" si="2"/>
        <v>163.08009900000002</v>
      </c>
    </row>
    <row r="30" spans="2:8" x14ac:dyDescent="0.3">
      <c r="B30" s="45" t="s">
        <v>29</v>
      </c>
      <c r="C30" s="51">
        <v>1185.2</v>
      </c>
      <c r="D30" s="51">
        <v>1.02</v>
      </c>
      <c r="E30" s="21">
        <f t="shared" si="0"/>
        <v>174.36236999999997</v>
      </c>
      <c r="F30" s="22">
        <f t="shared" si="3"/>
        <v>1066.68</v>
      </c>
      <c r="G30" s="24">
        <f t="shared" si="1"/>
        <v>-9.9999999999999982</v>
      </c>
      <c r="H30" s="21">
        <f t="shared" si="2"/>
        <v>156.92613299999996</v>
      </c>
    </row>
    <row r="31" spans="2:8" x14ac:dyDescent="0.3">
      <c r="B31" s="45" t="s">
        <v>35</v>
      </c>
      <c r="C31" s="51">
        <v>159.65</v>
      </c>
      <c r="D31" s="51">
        <v>1</v>
      </c>
      <c r="E31" s="21">
        <f t="shared" si="0"/>
        <v>170.94349999999997</v>
      </c>
      <c r="F31" s="22">
        <f t="shared" si="3"/>
        <v>143.685</v>
      </c>
      <c r="G31" s="24">
        <f t="shared" si="1"/>
        <v>-10.000000000000002</v>
      </c>
      <c r="H31" s="21">
        <f t="shared" si="2"/>
        <v>153.84914999999998</v>
      </c>
    </row>
    <row r="32" spans="2:8" x14ac:dyDescent="0.3">
      <c r="B32" s="45" t="s">
        <v>37</v>
      </c>
      <c r="C32" s="51">
        <v>212.2</v>
      </c>
      <c r="D32" s="51">
        <v>0.96</v>
      </c>
      <c r="E32" s="21">
        <f t="shared" si="0"/>
        <v>164.10575999999998</v>
      </c>
      <c r="F32" s="22">
        <f t="shared" si="3"/>
        <v>190.98</v>
      </c>
      <c r="G32" s="24">
        <f t="shared" si="1"/>
        <v>-10</v>
      </c>
      <c r="H32" s="21">
        <f t="shared" si="2"/>
        <v>147.69518399999998</v>
      </c>
    </row>
    <row r="33" spans="2:8" x14ac:dyDescent="0.3">
      <c r="B33" s="45" t="s">
        <v>42</v>
      </c>
      <c r="C33" s="51">
        <v>404.6</v>
      </c>
      <c r="D33" s="51">
        <v>0.96</v>
      </c>
      <c r="E33" s="21">
        <f t="shared" si="0"/>
        <v>164.10575999999998</v>
      </c>
      <c r="F33" s="22">
        <f t="shared" si="3"/>
        <v>364.14000000000004</v>
      </c>
      <c r="G33" s="24">
        <f t="shared" si="1"/>
        <v>-9.9999999999999947</v>
      </c>
      <c r="H33" s="21">
        <f t="shared" si="2"/>
        <v>147.69518399999998</v>
      </c>
    </row>
    <row r="34" spans="2:8" x14ac:dyDescent="0.3">
      <c r="B34" s="45" t="s">
        <v>46</v>
      </c>
      <c r="C34" s="51">
        <v>6255.1</v>
      </c>
      <c r="D34" s="51">
        <v>0.95</v>
      </c>
      <c r="E34" s="21">
        <f t="shared" si="0"/>
        <v>162.39632499999999</v>
      </c>
      <c r="F34" s="22">
        <f t="shared" si="3"/>
        <v>5629.59</v>
      </c>
      <c r="G34" s="24">
        <f t="shared" si="1"/>
        <v>-10.000000000000004</v>
      </c>
      <c r="H34" s="21">
        <f t="shared" si="2"/>
        <v>146.15669249999999</v>
      </c>
    </row>
    <row r="35" spans="2:8" x14ac:dyDescent="0.3">
      <c r="B35" s="45" t="s">
        <v>74</v>
      </c>
      <c r="C35" s="51">
        <v>19144.8</v>
      </c>
      <c r="D35" s="51">
        <v>0.9</v>
      </c>
      <c r="E35" s="21">
        <f t="shared" si="0"/>
        <v>153.84914999999998</v>
      </c>
      <c r="F35" s="22">
        <f t="shared" si="3"/>
        <v>17230.32</v>
      </c>
      <c r="G35" s="24">
        <f t="shared" si="1"/>
        <v>-9.9999999999999982</v>
      </c>
      <c r="H35" s="21">
        <f t="shared" si="2"/>
        <v>138.46423499999997</v>
      </c>
    </row>
    <row r="36" spans="2:8" x14ac:dyDescent="0.3">
      <c r="B36" s="45" t="s">
        <v>44</v>
      </c>
      <c r="C36" s="51">
        <v>1008.6</v>
      </c>
      <c r="D36" s="51">
        <v>0.84</v>
      </c>
      <c r="E36" s="21">
        <f t="shared" si="0"/>
        <v>143.59253999999999</v>
      </c>
      <c r="F36" s="22">
        <f t="shared" si="3"/>
        <v>907.74</v>
      </c>
      <c r="G36" s="24">
        <f t="shared" si="1"/>
        <v>-10</v>
      </c>
      <c r="H36" s="21">
        <f t="shared" si="2"/>
        <v>129.23328599999999</v>
      </c>
    </row>
    <row r="37" spans="2:8" x14ac:dyDescent="0.3">
      <c r="B37" s="45" t="s">
        <v>49</v>
      </c>
      <c r="C37" s="51">
        <v>1674.85</v>
      </c>
      <c r="D37" s="51">
        <v>0.83</v>
      </c>
      <c r="E37" s="21">
        <f t="shared" si="0"/>
        <v>141.88310499999997</v>
      </c>
      <c r="F37" s="22">
        <f t="shared" si="3"/>
        <v>1507.365</v>
      </c>
      <c r="G37" s="24">
        <f t="shared" si="1"/>
        <v>-9.9999999999999947</v>
      </c>
      <c r="H37" s="21">
        <f t="shared" si="2"/>
        <v>127.69479449999999</v>
      </c>
    </row>
    <row r="38" spans="2:8" x14ac:dyDescent="0.3">
      <c r="B38" s="45" t="s">
        <v>16</v>
      </c>
      <c r="C38" s="51">
        <v>1114.95</v>
      </c>
      <c r="D38" s="51">
        <v>0.8</v>
      </c>
      <c r="E38" s="21">
        <f t="shared" si="0"/>
        <v>136.75479999999999</v>
      </c>
      <c r="F38" s="22">
        <f t="shared" si="3"/>
        <v>1003.455</v>
      </c>
      <c r="G38" s="24">
        <f t="shared" si="1"/>
        <v>-10</v>
      </c>
      <c r="H38" s="21">
        <f t="shared" si="2"/>
        <v>123.07932</v>
      </c>
    </row>
    <row r="39" spans="2:8" x14ac:dyDescent="0.3">
      <c r="B39" s="45" t="s">
        <v>61</v>
      </c>
      <c r="C39" s="51">
        <v>631.65</v>
      </c>
      <c r="D39" s="51">
        <v>0.79</v>
      </c>
      <c r="E39" s="21">
        <f t="shared" ref="E39:E56" si="4">$E$58*D39/100</f>
        <v>135.045365</v>
      </c>
      <c r="F39" s="22">
        <f t="shared" si="3"/>
        <v>568.48500000000001</v>
      </c>
      <c r="G39" s="24">
        <f t="shared" ref="G39:G56" si="5">(F39-C39)/C39*100</f>
        <v>-9.9999999999999947</v>
      </c>
      <c r="H39" s="21">
        <f t="shared" ref="H39:H56" si="6">E39+((E39*G39)/100)</f>
        <v>121.5408285</v>
      </c>
    </row>
    <row r="40" spans="2:8" x14ac:dyDescent="0.3">
      <c r="B40" s="45" t="s">
        <v>9</v>
      </c>
      <c r="C40" s="51">
        <v>820.65</v>
      </c>
      <c r="D40" s="51">
        <v>0.78</v>
      </c>
      <c r="E40" s="21">
        <f t="shared" si="4"/>
        <v>133.33592999999999</v>
      </c>
      <c r="F40" s="22">
        <f t="shared" si="3"/>
        <v>738.58500000000004</v>
      </c>
      <c r="G40" s="24">
        <f t="shared" si="5"/>
        <v>-9.9999999999999929</v>
      </c>
      <c r="H40" s="21">
        <f t="shared" si="6"/>
        <v>120.002337</v>
      </c>
    </row>
    <row r="41" spans="2:8" x14ac:dyDescent="0.3">
      <c r="B41" s="45" t="s">
        <v>47</v>
      </c>
      <c r="C41" s="51">
        <v>394.25</v>
      </c>
      <c r="D41" s="51">
        <v>0.77</v>
      </c>
      <c r="E41" s="21">
        <f t="shared" si="4"/>
        <v>131.62649500000001</v>
      </c>
      <c r="F41" s="22">
        <f t="shared" si="3"/>
        <v>354.82499999999999</v>
      </c>
      <c r="G41" s="24">
        <f t="shared" si="5"/>
        <v>-10.000000000000004</v>
      </c>
      <c r="H41" s="21">
        <f t="shared" si="6"/>
        <v>118.46384550000001</v>
      </c>
    </row>
    <row r="42" spans="2:8" x14ac:dyDescent="0.3">
      <c r="B42" s="45" t="s">
        <v>23</v>
      </c>
      <c r="C42" s="51">
        <v>390.55</v>
      </c>
      <c r="D42" s="51">
        <v>0.75</v>
      </c>
      <c r="E42" s="21">
        <f t="shared" si="4"/>
        <v>128.20762499999998</v>
      </c>
      <c r="F42" s="22">
        <f t="shared" si="3"/>
        <v>351.495</v>
      </c>
      <c r="G42" s="24">
        <f t="shared" si="5"/>
        <v>-10.000000000000002</v>
      </c>
      <c r="H42" s="21">
        <f t="shared" si="6"/>
        <v>115.38686249999998</v>
      </c>
    </row>
    <row r="43" spans="2:8" x14ac:dyDescent="0.3">
      <c r="B43" s="45" t="s">
        <v>82</v>
      </c>
      <c r="C43" s="51">
        <v>1250.45</v>
      </c>
      <c r="D43" s="51">
        <v>0.74</v>
      </c>
      <c r="E43" s="21">
        <f t="shared" si="4"/>
        <v>126.49818999999999</v>
      </c>
      <c r="F43" s="22">
        <f t="shared" si="3"/>
        <v>1125.405</v>
      </c>
      <c r="G43" s="24">
        <f t="shared" si="5"/>
        <v>-10.000000000000005</v>
      </c>
      <c r="H43" s="21">
        <f t="shared" si="6"/>
        <v>113.84837099999999</v>
      </c>
    </row>
    <row r="44" spans="2:8" x14ac:dyDescent="0.3">
      <c r="B44" s="45" t="s">
        <v>18</v>
      </c>
      <c r="C44" s="51">
        <v>4335.7</v>
      </c>
      <c r="D44" s="51">
        <v>0.7</v>
      </c>
      <c r="E44" s="21">
        <f t="shared" si="4"/>
        <v>119.66044999999998</v>
      </c>
      <c r="F44" s="22">
        <f t="shared" si="3"/>
        <v>3902.13</v>
      </c>
      <c r="G44" s="24">
        <f t="shared" si="5"/>
        <v>-9.9999999999999929</v>
      </c>
      <c r="H44" s="21">
        <f t="shared" si="6"/>
        <v>107.69440499999999</v>
      </c>
    </row>
    <row r="45" spans="2:8" x14ac:dyDescent="0.3">
      <c r="B45" s="45" t="s">
        <v>19</v>
      </c>
      <c r="C45" s="51">
        <v>3671.6</v>
      </c>
      <c r="D45" s="51">
        <v>0.68</v>
      </c>
      <c r="E45" s="21">
        <f t="shared" si="4"/>
        <v>116.24158</v>
      </c>
      <c r="F45" s="22">
        <f t="shared" si="3"/>
        <v>3304.44</v>
      </c>
      <c r="G45" s="24">
        <f t="shared" si="5"/>
        <v>-9.9999999999999964</v>
      </c>
      <c r="H45" s="21">
        <f t="shared" si="6"/>
        <v>104.617422</v>
      </c>
    </row>
    <row r="46" spans="2:8" x14ac:dyDescent="0.3">
      <c r="B46" s="45" t="s">
        <v>78</v>
      </c>
      <c r="C46" s="51">
        <v>530.45000000000005</v>
      </c>
      <c r="D46" s="51">
        <v>0.66</v>
      </c>
      <c r="E46" s="21">
        <f t="shared" si="4"/>
        <v>112.82270999999999</v>
      </c>
      <c r="F46" s="22">
        <f t="shared" si="3"/>
        <v>477.40500000000003</v>
      </c>
      <c r="G46" s="24">
        <f t="shared" si="5"/>
        <v>-10.000000000000002</v>
      </c>
      <c r="H46" s="21">
        <f t="shared" si="6"/>
        <v>101.54043899999999</v>
      </c>
    </row>
    <row r="47" spans="2:8" x14ac:dyDescent="0.3">
      <c r="B47" s="45" t="s">
        <v>36</v>
      </c>
      <c r="C47" s="51">
        <v>126.8</v>
      </c>
      <c r="D47" s="51">
        <v>0.65</v>
      </c>
      <c r="E47" s="21">
        <f t="shared" si="4"/>
        <v>111.11327499999999</v>
      </c>
      <c r="F47" s="22">
        <f t="shared" si="3"/>
        <v>114.12</v>
      </c>
      <c r="G47" s="24">
        <f t="shared" si="5"/>
        <v>-9.9999999999999947</v>
      </c>
      <c r="H47" s="21">
        <f t="shared" si="6"/>
        <v>100.0019475</v>
      </c>
    </row>
    <row r="48" spans="2:8" x14ac:dyDescent="0.3">
      <c r="B48" s="45" t="s">
        <v>83</v>
      </c>
      <c r="C48" s="51">
        <v>802.85</v>
      </c>
      <c r="D48" s="51">
        <v>0.64</v>
      </c>
      <c r="E48" s="21">
        <f t="shared" si="4"/>
        <v>109.40384</v>
      </c>
      <c r="F48" s="22">
        <f t="shared" si="3"/>
        <v>722.56500000000005</v>
      </c>
      <c r="G48" s="24">
        <f t="shared" si="5"/>
        <v>-9.9999999999999964</v>
      </c>
      <c r="H48" s="21">
        <f t="shared" si="6"/>
        <v>98.463456000000008</v>
      </c>
    </row>
    <row r="49" spans="2:8" x14ac:dyDescent="0.3">
      <c r="B49" s="45" t="s">
        <v>81</v>
      </c>
      <c r="C49" s="51">
        <v>3705.2</v>
      </c>
      <c r="D49" s="51">
        <v>0.62</v>
      </c>
      <c r="E49" s="21">
        <f t="shared" si="4"/>
        <v>105.98496999999999</v>
      </c>
      <c r="F49" s="22">
        <f t="shared" si="3"/>
        <v>3334.68</v>
      </c>
      <c r="G49" s="24">
        <f t="shared" si="5"/>
        <v>-10</v>
      </c>
      <c r="H49" s="21">
        <f t="shared" si="6"/>
        <v>95.386472999999995</v>
      </c>
    </row>
    <row r="50" spans="2:8" x14ac:dyDescent="0.3">
      <c r="B50" s="45" t="s">
        <v>12</v>
      </c>
      <c r="C50" s="51">
        <v>3527.75</v>
      </c>
      <c r="D50" s="51">
        <v>0.6</v>
      </c>
      <c r="E50" s="21">
        <f t="shared" si="4"/>
        <v>102.56609999999999</v>
      </c>
      <c r="F50" s="22">
        <f t="shared" si="3"/>
        <v>3174.9749999999999</v>
      </c>
      <c r="G50" s="24">
        <f t="shared" si="5"/>
        <v>-10.000000000000002</v>
      </c>
      <c r="H50" s="21">
        <f t="shared" si="6"/>
        <v>92.309489999999997</v>
      </c>
    </row>
    <row r="51" spans="2:8" x14ac:dyDescent="0.3">
      <c r="B51" s="45" t="s">
        <v>69</v>
      </c>
      <c r="C51" s="51">
        <v>3843.05</v>
      </c>
      <c r="D51" s="51">
        <v>0.6</v>
      </c>
      <c r="E51" s="21">
        <f t="shared" si="4"/>
        <v>102.56609999999999</v>
      </c>
      <c r="F51" s="22">
        <f t="shared" si="3"/>
        <v>3458.7450000000003</v>
      </c>
      <c r="G51" s="24">
        <f t="shared" si="5"/>
        <v>-9.9999999999999947</v>
      </c>
      <c r="H51" s="21">
        <f t="shared" si="6"/>
        <v>92.309489999999997</v>
      </c>
    </row>
    <row r="52" spans="2:8" x14ac:dyDescent="0.3">
      <c r="B52" s="45" t="s">
        <v>86</v>
      </c>
      <c r="C52" s="51">
        <v>4383.3999999999996</v>
      </c>
      <c r="D52" s="51">
        <v>0.59</v>
      </c>
      <c r="E52" s="21">
        <f t="shared" si="4"/>
        <v>100.85666499999999</v>
      </c>
      <c r="F52" s="22">
        <f t="shared" si="3"/>
        <v>3945.06</v>
      </c>
      <c r="G52" s="24">
        <f t="shared" si="5"/>
        <v>-9.9999999999999929</v>
      </c>
      <c r="H52" s="21">
        <f t="shared" si="6"/>
        <v>90.770998500000005</v>
      </c>
    </row>
    <row r="53" spans="2:8" x14ac:dyDescent="0.3">
      <c r="B53" s="45" t="s">
        <v>17</v>
      </c>
      <c r="C53" s="51">
        <v>212.25</v>
      </c>
      <c r="D53" s="51">
        <v>0.59</v>
      </c>
      <c r="E53" s="21">
        <f t="shared" si="4"/>
        <v>100.85666499999999</v>
      </c>
      <c r="F53" s="22">
        <f t="shared" si="3"/>
        <v>191.02500000000001</v>
      </c>
      <c r="G53" s="24">
        <f t="shared" si="5"/>
        <v>-9.9999999999999982</v>
      </c>
      <c r="H53" s="21">
        <f t="shared" si="6"/>
        <v>90.77099849999999</v>
      </c>
    </row>
    <row r="54" spans="2:8" x14ac:dyDescent="0.3">
      <c r="B54" s="45" t="s">
        <v>45</v>
      </c>
      <c r="C54" s="51">
        <v>672.05</v>
      </c>
      <c r="D54" s="51">
        <v>0.47</v>
      </c>
      <c r="E54" s="21">
        <f t="shared" si="4"/>
        <v>80.343444999999988</v>
      </c>
      <c r="F54" s="22">
        <f t="shared" si="3"/>
        <v>604.84500000000003</v>
      </c>
      <c r="G54" s="24">
        <f t="shared" si="5"/>
        <v>-9.9999999999999893</v>
      </c>
      <c r="H54" s="21">
        <f t="shared" si="6"/>
        <v>72.3091005</v>
      </c>
    </row>
    <row r="55" spans="2:8" x14ac:dyDescent="0.3">
      <c r="B55" s="45" t="s">
        <v>22</v>
      </c>
      <c r="C55" s="51">
        <v>2549.1999999999998</v>
      </c>
      <c r="D55" s="51">
        <v>0.44</v>
      </c>
      <c r="E55" s="21">
        <f t="shared" si="4"/>
        <v>75.215139999999991</v>
      </c>
      <c r="F55" s="22">
        <f t="shared" si="3"/>
        <v>2294.2799999999997</v>
      </c>
      <c r="G55" s="24">
        <f t="shared" si="5"/>
        <v>-10.000000000000004</v>
      </c>
      <c r="H55" s="21">
        <f t="shared" si="6"/>
        <v>67.693625999999995</v>
      </c>
    </row>
    <row r="56" spans="2:8" x14ac:dyDescent="0.3">
      <c r="B56" s="45" t="s">
        <v>14</v>
      </c>
      <c r="C56" s="51">
        <v>304.8</v>
      </c>
      <c r="D56" s="51">
        <v>0.38</v>
      </c>
      <c r="E56" s="21">
        <f t="shared" si="4"/>
        <v>64.958529999999996</v>
      </c>
      <c r="F56" s="22">
        <f t="shared" si="3"/>
        <v>274.32</v>
      </c>
      <c r="G56" s="24">
        <f t="shared" si="5"/>
        <v>-10.000000000000005</v>
      </c>
      <c r="H56" s="21">
        <f t="shared" si="6"/>
        <v>58.462676999999992</v>
      </c>
    </row>
    <row r="57" spans="2:8" x14ac:dyDescent="0.3">
      <c r="B57" s="22"/>
      <c r="C57" s="22"/>
      <c r="D57" s="21"/>
      <c r="E57" s="21"/>
      <c r="F57" s="21"/>
      <c r="G57" s="21"/>
      <c r="H57" s="21"/>
    </row>
    <row r="58" spans="2:8" ht="21" x14ac:dyDescent="0.4">
      <c r="B58" s="16"/>
      <c r="C58" s="16"/>
      <c r="D58" s="23">
        <f>SUM(D7:D57)</f>
        <v>99.969999999999985</v>
      </c>
      <c r="E58" s="17">
        <v>17094.349999999999</v>
      </c>
      <c r="F58" s="18"/>
      <c r="G58" s="19"/>
      <c r="H58" s="17">
        <f>SUM(H7:H57)</f>
        <v>15380.299525500004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36" workbookViewId="0">
      <selection activeCell="F15" sqref="F15"/>
    </sheetView>
  </sheetViews>
  <sheetFormatPr defaultRowHeight="14.4" x14ac:dyDescent="0.3"/>
  <cols>
    <col min="2" max="2" width="26.88671875" customWidth="1"/>
    <col min="3" max="3" width="8" customWidth="1"/>
    <col min="4" max="4" width="13.6640625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5" t="s">
        <v>38</v>
      </c>
      <c r="C7" s="51">
        <v>2377.75</v>
      </c>
      <c r="D7" s="51">
        <v>10.84</v>
      </c>
      <c r="E7" s="21">
        <f t="shared" ref="E7:E38" si="0">$E$58*D7/100</f>
        <v>1859.9542999999999</v>
      </c>
      <c r="F7" s="22">
        <f t="shared" ref="F7:F38" si="1">C7*1.1</f>
        <v>2615.5250000000001</v>
      </c>
      <c r="G7" s="24">
        <f t="shared" ref="G7:G38" si="2">(F7-C7)/C7*100</f>
        <v>10.000000000000004</v>
      </c>
      <c r="H7" s="21">
        <f t="shared" ref="H7:H38" si="3">E7+((E7*G7)/100)</f>
        <v>2045.9497299999998</v>
      </c>
    </row>
    <row r="8" spans="2:8" x14ac:dyDescent="0.3">
      <c r="B8" s="45" t="s">
        <v>21</v>
      </c>
      <c r="C8" s="51">
        <v>1421.35</v>
      </c>
      <c r="D8" s="51">
        <v>8.27</v>
      </c>
      <c r="E8" s="21">
        <f t="shared" si="0"/>
        <v>1418.9872749999997</v>
      </c>
      <c r="F8" s="22">
        <f t="shared" si="1"/>
        <v>1563.4850000000001</v>
      </c>
      <c r="G8" s="24">
        <f t="shared" si="2"/>
        <v>10.000000000000016</v>
      </c>
      <c r="H8" s="21">
        <f t="shared" si="3"/>
        <v>1560.8860024999999</v>
      </c>
    </row>
    <row r="9" spans="2:8" x14ac:dyDescent="0.3">
      <c r="B9" s="45" t="s">
        <v>27</v>
      </c>
      <c r="C9" s="51">
        <v>862</v>
      </c>
      <c r="D9" s="51">
        <v>7.94</v>
      </c>
      <c r="E9" s="21">
        <f t="shared" si="0"/>
        <v>1362.3650500000001</v>
      </c>
      <c r="F9" s="22">
        <f t="shared" si="1"/>
        <v>948.2</v>
      </c>
      <c r="G9" s="24">
        <f t="shared" si="2"/>
        <v>10.000000000000005</v>
      </c>
      <c r="H9" s="21">
        <f t="shared" si="3"/>
        <v>1498.6015550000002</v>
      </c>
    </row>
    <row r="10" spans="2:8" x14ac:dyDescent="0.3">
      <c r="B10" s="45" t="s">
        <v>30</v>
      </c>
      <c r="C10" s="51">
        <v>1413.45</v>
      </c>
      <c r="D10" s="51">
        <v>6.84</v>
      </c>
      <c r="E10" s="21">
        <f t="shared" si="0"/>
        <v>1173.6242999999999</v>
      </c>
      <c r="F10" s="22">
        <f t="shared" si="1"/>
        <v>1554.7950000000001</v>
      </c>
      <c r="G10" s="24">
        <f t="shared" si="2"/>
        <v>10.000000000000002</v>
      </c>
      <c r="H10" s="21">
        <f t="shared" si="3"/>
        <v>1290.9867300000001</v>
      </c>
    </row>
    <row r="11" spans="2:8" x14ac:dyDescent="0.3">
      <c r="B11" s="45" t="s">
        <v>25</v>
      </c>
      <c r="C11" s="51">
        <v>2287.75</v>
      </c>
      <c r="D11" s="51">
        <v>5.48</v>
      </c>
      <c r="E11" s="21">
        <f t="shared" si="0"/>
        <v>940.27210000000002</v>
      </c>
      <c r="F11" s="22">
        <f t="shared" si="1"/>
        <v>2516.5250000000001</v>
      </c>
      <c r="G11" s="24">
        <f t="shared" si="2"/>
        <v>10.000000000000004</v>
      </c>
      <c r="H11" s="21">
        <f t="shared" si="3"/>
        <v>1034.2993100000001</v>
      </c>
    </row>
    <row r="12" spans="2:8" x14ac:dyDescent="0.3">
      <c r="B12" s="45" t="s">
        <v>41</v>
      </c>
      <c r="C12" s="51">
        <v>3004.55</v>
      </c>
      <c r="D12" s="51">
        <v>4.07</v>
      </c>
      <c r="E12" s="21">
        <f t="shared" si="0"/>
        <v>698.34077500000001</v>
      </c>
      <c r="F12" s="22">
        <f t="shared" si="1"/>
        <v>3305.0050000000006</v>
      </c>
      <c r="G12" s="24">
        <f t="shared" si="2"/>
        <v>10.000000000000012</v>
      </c>
      <c r="H12" s="21">
        <f t="shared" si="3"/>
        <v>768.17485250000004</v>
      </c>
    </row>
    <row r="13" spans="2:8" x14ac:dyDescent="0.3">
      <c r="B13" s="45" t="s">
        <v>26</v>
      </c>
      <c r="C13" s="51">
        <v>332.2</v>
      </c>
      <c r="D13" s="51">
        <v>3.86</v>
      </c>
      <c r="E13" s="21">
        <f t="shared" si="0"/>
        <v>662.30844999999999</v>
      </c>
      <c r="F13" s="22">
        <f t="shared" si="1"/>
        <v>365.42</v>
      </c>
      <c r="G13" s="24">
        <f t="shared" si="2"/>
        <v>10.000000000000009</v>
      </c>
      <c r="H13" s="21">
        <f t="shared" si="3"/>
        <v>728.53929500000004</v>
      </c>
    </row>
    <row r="14" spans="2:8" x14ac:dyDescent="0.3">
      <c r="B14" s="45" t="s">
        <v>31</v>
      </c>
      <c r="C14" s="51">
        <v>1819.2</v>
      </c>
      <c r="D14" s="51">
        <v>3.53</v>
      </c>
      <c r="E14" s="21">
        <f t="shared" si="0"/>
        <v>605.68622499999992</v>
      </c>
      <c r="F14" s="22">
        <f t="shared" si="1"/>
        <v>2001.1200000000001</v>
      </c>
      <c r="G14" s="24">
        <f t="shared" si="2"/>
        <v>10.000000000000004</v>
      </c>
      <c r="H14" s="21">
        <f t="shared" si="3"/>
        <v>666.25484749999998</v>
      </c>
    </row>
    <row r="15" spans="2:8" x14ac:dyDescent="0.3">
      <c r="B15" s="45" t="s">
        <v>24</v>
      </c>
      <c r="C15" s="51">
        <v>2696.45</v>
      </c>
      <c r="D15" s="51">
        <v>3.18</v>
      </c>
      <c r="E15" s="21">
        <f t="shared" si="0"/>
        <v>545.63234999999997</v>
      </c>
      <c r="F15" s="22">
        <f t="shared" si="1"/>
        <v>2966.0950000000003</v>
      </c>
      <c r="G15" s="24">
        <f t="shared" si="2"/>
        <v>10.000000000000018</v>
      </c>
      <c r="H15" s="21">
        <f t="shared" si="3"/>
        <v>600.19558500000005</v>
      </c>
    </row>
    <row r="16" spans="2:8" x14ac:dyDescent="0.3">
      <c r="B16" s="45" t="s">
        <v>32</v>
      </c>
      <c r="C16" s="51">
        <v>1847.7</v>
      </c>
      <c r="D16" s="51">
        <v>2.95</v>
      </c>
      <c r="E16" s="21">
        <f t="shared" si="0"/>
        <v>506.16837500000003</v>
      </c>
      <c r="F16" s="22">
        <f t="shared" si="1"/>
        <v>2032.4700000000003</v>
      </c>
      <c r="G16" s="24">
        <f t="shared" si="2"/>
        <v>10.000000000000012</v>
      </c>
      <c r="H16" s="21">
        <f t="shared" si="3"/>
        <v>556.78521250000006</v>
      </c>
    </row>
    <row r="17" spans="2:8" x14ac:dyDescent="0.3">
      <c r="B17" s="45" t="s">
        <v>39</v>
      </c>
      <c r="C17" s="51">
        <v>530.6</v>
      </c>
      <c r="D17" s="51">
        <v>2.69</v>
      </c>
      <c r="E17" s="21">
        <f t="shared" si="0"/>
        <v>461.55692499999998</v>
      </c>
      <c r="F17" s="22">
        <f t="shared" si="1"/>
        <v>583.66000000000008</v>
      </c>
      <c r="G17" s="24">
        <f t="shared" si="2"/>
        <v>10.000000000000011</v>
      </c>
      <c r="H17" s="21">
        <f t="shared" si="3"/>
        <v>507.71261750000002</v>
      </c>
    </row>
    <row r="18" spans="2:8" x14ac:dyDescent="0.3">
      <c r="B18" s="45" t="s">
        <v>15</v>
      </c>
      <c r="C18" s="51">
        <v>799.9</v>
      </c>
      <c r="D18" s="51">
        <v>2.59</v>
      </c>
      <c r="E18" s="21">
        <f t="shared" si="0"/>
        <v>444.39867500000003</v>
      </c>
      <c r="F18" s="22">
        <f t="shared" si="1"/>
        <v>879.8900000000001</v>
      </c>
      <c r="G18" s="24">
        <f t="shared" si="2"/>
        <v>10.000000000000016</v>
      </c>
      <c r="H18" s="21">
        <f t="shared" si="3"/>
        <v>488.83854250000013</v>
      </c>
    </row>
    <row r="19" spans="2:8" x14ac:dyDescent="0.3">
      <c r="B19" s="45" t="s">
        <v>13</v>
      </c>
      <c r="C19" s="51">
        <v>7335.75</v>
      </c>
      <c r="D19" s="51">
        <v>2.58</v>
      </c>
      <c r="E19" s="21">
        <f t="shared" si="0"/>
        <v>442.68285000000003</v>
      </c>
      <c r="F19" s="22">
        <f t="shared" si="1"/>
        <v>8069.3250000000007</v>
      </c>
      <c r="G19" s="24">
        <f t="shared" si="2"/>
        <v>10.000000000000011</v>
      </c>
      <c r="H19" s="21">
        <f t="shared" si="3"/>
        <v>486.95113500000008</v>
      </c>
    </row>
    <row r="20" spans="2:8" x14ac:dyDescent="0.3">
      <c r="B20" s="45" t="s">
        <v>11</v>
      </c>
      <c r="C20" s="51">
        <v>733.2</v>
      </c>
      <c r="D20" s="51">
        <v>2.56</v>
      </c>
      <c r="E20" s="21">
        <f t="shared" si="0"/>
        <v>439.25120000000004</v>
      </c>
      <c r="F20" s="22">
        <f t="shared" si="1"/>
        <v>806.5200000000001</v>
      </c>
      <c r="G20" s="24">
        <f t="shared" si="2"/>
        <v>10.000000000000005</v>
      </c>
      <c r="H20" s="21">
        <f t="shared" si="3"/>
        <v>483.17632000000003</v>
      </c>
    </row>
    <row r="21" spans="2:8" x14ac:dyDescent="0.3">
      <c r="B21" s="45" t="s">
        <v>10</v>
      </c>
      <c r="C21" s="51">
        <v>3342.45</v>
      </c>
      <c r="D21" s="51">
        <v>1.99</v>
      </c>
      <c r="E21" s="21">
        <f t="shared" si="0"/>
        <v>341.44917500000003</v>
      </c>
      <c r="F21" s="22">
        <f t="shared" si="1"/>
        <v>3676.6950000000002</v>
      </c>
      <c r="G21" s="24">
        <f t="shared" si="2"/>
        <v>10.000000000000011</v>
      </c>
      <c r="H21" s="21">
        <f t="shared" si="3"/>
        <v>375.59409250000004</v>
      </c>
    </row>
    <row r="22" spans="2:8" x14ac:dyDescent="0.3">
      <c r="B22" s="45" t="s">
        <v>33</v>
      </c>
      <c r="C22" s="51">
        <v>1268.2</v>
      </c>
      <c r="D22" s="51">
        <v>1.6</v>
      </c>
      <c r="E22" s="21">
        <f t="shared" si="0"/>
        <v>274.53199999999998</v>
      </c>
      <c r="F22" s="22">
        <f t="shared" si="1"/>
        <v>1395.0200000000002</v>
      </c>
      <c r="G22" s="24">
        <f t="shared" si="2"/>
        <v>10.000000000000012</v>
      </c>
      <c r="H22" s="21">
        <f t="shared" si="3"/>
        <v>301.98520000000002</v>
      </c>
    </row>
    <row r="23" spans="2:8" x14ac:dyDescent="0.3">
      <c r="B23" s="45" t="s">
        <v>34</v>
      </c>
      <c r="C23" s="51">
        <v>8828.15</v>
      </c>
      <c r="D23" s="51">
        <v>1.55</v>
      </c>
      <c r="E23" s="21">
        <f t="shared" si="0"/>
        <v>265.95287500000001</v>
      </c>
      <c r="F23" s="22">
        <f t="shared" si="1"/>
        <v>9710.9650000000001</v>
      </c>
      <c r="G23" s="24">
        <f t="shared" si="2"/>
        <v>10.000000000000005</v>
      </c>
      <c r="H23" s="21">
        <f t="shared" si="3"/>
        <v>292.54816249999999</v>
      </c>
    </row>
    <row r="24" spans="2:8" x14ac:dyDescent="0.3">
      <c r="B24" s="45" t="s">
        <v>50</v>
      </c>
      <c r="C24" s="51">
        <v>2606.9499999999998</v>
      </c>
      <c r="D24" s="51">
        <v>1.44</v>
      </c>
      <c r="E24" s="21">
        <f t="shared" si="0"/>
        <v>247.07879999999997</v>
      </c>
      <c r="F24" s="22">
        <f t="shared" si="1"/>
        <v>2867.645</v>
      </c>
      <c r="G24" s="24">
        <f t="shared" si="2"/>
        <v>10.000000000000007</v>
      </c>
      <c r="H24" s="21">
        <f t="shared" si="3"/>
        <v>271.78667999999999</v>
      </c>
    </row>
    <row r="25" spans="2:8" x14ac:dyDescent="0.3">
      <c r="B25" s="45" t="s">
        <v>40</v>
      </c>
      <c r="C25" s="51">
        <v>948.65</v>
      </c>
      <c r="D25" s="51">
        <v>1.35</v>
      </c>
      <c r="E25" s="21">
        <f t="shared" si="0"/>
        <v>231.63637500000002</v>
      </c>
      <c r="F25" s="22">
        <f t="shared" si="1"/>
        <v>1043.5150000000001</v>
      </c>
      <c r="G25" s="24">
        <f t="shared" si="2"/>
        <v>10.000000000000012</v>
      </c>
      <c r="H25" s="21">
        <f t="shared" si="3"/>
        <v>254.80001250000004</v>
      </c>
    </row>
    <row r="26" spans="2:8" x14ac:dyDescent="0.3">
      <c r="B26" s="45" t="s">
        <v>48</v>
      </c>
      <c r="C26" s="51">
        <v>1678.35</v>
      </c>
      <c r="D26" s="51">
        <v>1.34</v>
      </c>
      <c r="E26" s="21">
        <f t="shared" si="0"/>
        <v>229.92054999999999</v>
      </c>
      <c r="F26" s="22">
        <f t="shared" si="1"/>
        <v>1846.1849999999999</v>
      </c>
      <c r="G26" s="24">
        <f t="shared" si="2"/>
        <v>10.000000000000004</v>
      </c>
      <c r="H26" s="21">
        <f t="shared" si="3"/>
        <v>252.91260499999999</v>
      </c>
    </row>
    <row r="27" spans="2:8" x14ac:dyDescent="0.3">
      <c r="B27" s="45" t="s">
        <v>20</v>
      </c>
      <c r="C27" s="51">
        <v>932.35</v>
      </c>
      <c r="D27" s="51">
        <v>1.3</v>
      </c>
      <c r="E27" s="21">
        <f t="shared" si="0"/>
        <v>223.05725000000001</v>
      </c>
      <c r="F27" s="22">
        <f t="shared" si="1"/>
        <v>1025.585</v>
      </c>
      <c r="G27" s="24">
        <f t="shared" si="2"/>
        <v>10</v>
      </c>
      <c r="H27" s="21">
        <f t="shared" si="3"/>
        <v>245.36297500000001</v>
      </c>
    </row>
    <row r="28" spans="2:8" x14ac:dyDescent="0.3">
      <c r="B28" s="45" t="s">
        <v>99</v>
      </c>
      <c r="C28" s="51">
        <v>3455.75</v>
      </c>
      <c r="D28" s="51">
        <v>1.25</v>
      </c>
      <c r="E28" s="21">
        <f t="shared" si="0"/>
        <v>214.47812500000001</v>
      </c>
      <c r="F28" s="22">
        <f t="shared" si="1"/>
        <v>3801.3250000000003</v>
      </c>
      <c r="G28" s="24">
        <f t="shared" si="2"/>
        <v>10.000000000000007</v>
      </c>
      <c r="H28" s="21">
        <f t="shared" si="3"/>
        <v>235.92593750000003</v>
      </c>
    </row>
    <row r="29" spans="2:8" x14ac:dyDescent="0.3">
      <c r="B29" s="45" t="s">
        <v>43</v>
      </c>
      <c r="C29" s="51">
        <v>99.3</v>
      </c>
      <c r="D29" s="51">
        <v>1.06</v>
      </c>
      <c r="E29" s="21">
        <f t="shared" si="0"/>
        <v>181.87745000000004</v>
      </c>
      <c r="F29" s="22">
        <f t="shared" si="1"/>
        <v>109.23</v>
      </c>
      <c r="G29" s="24">
        <f t="shared" si="2"/>
        <v>10.000000000000007</v>
      </c>
      <c r="H29" s="21">
        <f t="shared" si="3"/>
        <v>200.06519500000005</v>
      </c>
    </row>
    <row r="30" spans="2:8" x14ac:dyDescent="0.3">
      <c r="B30" s="45" t="s">
        <v>29</v>
      </c>
      <c r="C30" s="51">
        <v>1185.2</v>
      </c>
      <c r="D30" s="51">
        <v>1.02</v>
      </c>
      <c r="E30" s="21">
        <f t="shared" si="0"/>
        <v>175.01415</v>
      </c>
      <c r="F30" s="22">
        <f t="shared" si="1"/>
        <v>1303.7200000000003</v>
      </c>
      <c r="G30" s="24">
        <f t="shared" si="2"/>
        <v>10.000000000000018</v>
      </c>
      <c r="H30" s="21">
        <f t="shared" si="3"/>
        <v>192.51556500000004</v>
      </c>
    </row>
    <row r="31" spans="2:8" x14ac:dyDescent="0.3">
      <c r="B31" s="45" t="s">
        <v>35</v>
      </c>
      <c r="C31" s="51">
        <v>159.65</v>
      </c>
      <c r="D31" s="51">
        <v>1</v>
      </c>
      <c r="E31" s="21">
        <f t="shared" si="0"/>
        <v>171.58250000000001</v>
      </c>
      <c r="F31" s="22">
        <f t="shared" si="1"/>
        <v>175.61500000000001</v>
      </c>
      <c r="G31" s="24">
        <f t="shared" si="2"/>
        <v>10.000000000000002</v>
      </c>
      <c r="H31" s="21">
        <f t="shared" si="3"/>
        <v>188.74075000000002</v>
      </c>
    </row>
    <row r="32" spans="2:8" x14ac:dyDescent="0.3">
      <c r="B32" s="45" t="s">
        <v>37</v>
      </c>
      <c r="C32" s="51">
        <v>212.2</v>
      </c>
      <c r="D32" s="51">
        <v>0.96</v>
      </c>
      <c r="E32" s="21">
        <f t="shared" si="0"/>
        <v>164.71919999999997</v>
      </c>
      <c r="F32" s="22">
        <f t="shared" si="1"/>
        <v>233.42000000000002</v>
      </c>
      <c r="G32" s="24">
        <f t="shared" si="2"/>
        <v>10.000000000000012</v>
      </c>
      <c r="H32" s="21">
        <f t="shared" si="3"/>
        <v>181.19111999999998</v>
      </c>
    </row>
    <row r="33" spans="2:8" x14ac:dyDescent="0.3">
      <c r="B33" s="45" t="s">
        <v>42</v>
      </c>
      <c r="C33" s="51">
        <v>404.6</v>
      </c>
      <c r="D33" s="51">
        <v>0.96</v>
      </c>
      <c r="E33" s="21">
        <f t="shared" si="0"/>
        <v>164.71919999999997</v>
      </c>
      <c r="F33" s="22">
        <f t="shared" si="1"/>
        <v>445.06000000000006</v>
      </c>
      <c r="G33" s="24">
        <f t="shared" si="2"/>
        <v>10.000000000000009</v>
      </c>
      <c r="H33" s="21">
        <f t="shared" si="3"/>
        <v>181.19111999999998</v>
      </c>
    </row>
    <row r="34" spans="2:8" x14ac:dyDescent="0.3">
      <c r="B34" s="45" t="s">
        <v>46</v>
      </c>
      <c r="C34" s="51">
        <v>6255.1</v>
      </c>
      <c r="D34" s="51">
        <v>0.95</v>
      </c>
      <c r="E34" s="21">
        <f t="shared" si="0"/>
        <v>163.00337500000001</v>
      </c>
      <c r="F34" s="22">
        <f t="shared" si="1"/>
        <v>6880.6100000000006</v>
      </c>
      <c r="G34" s="24">
        <f t="shared" si="2"/>
        <v>10.000000000000004</v>
      </c>
      <c r="H34" s="21">
        <f t="shared" si="3"/>
        <v>179.30371250000002</v>
      </c>
    </row>
    <row r="35" spans="2:8" x14ac:dyDescent="0.3">
      <c r="B35" s="45" t="s">
        <v>74</v>
      </c>
      <c r="C35" s="51">
        <v>19144.8</v>
      </c>
      <c r="D35" s="51">
        <v>0.9</v>
      </c>
      <c r="E35" s="21">
        <f t="shared" si="0"/>
        <v>154.42425</v>
      </c>
      <c r="F35" s="22">
        <f t="shared" si="1"/>
        <v>21059.280000000002</v>
      </c>
      <c r="G35" s="24">
        <f t="shared" si="2"/>
        <v>10.000000000000018</v>
      </c>
      <c r="H35" s="21">
        <f t="shared" si="3"/>
        <v>169.86667500000004</v>
      </c>
    </row>
    <row r="36" spans="2:8" x14ac:dyDescent="0.3">
      <c r="B36" s="45" t="s">
        <v>44</v>
      </c>
      <c r="C36" s="51">
        <v>1008.6</v>
      </c>
      <c r="D36" s="51">
        <v>0.84</v>
      </c>
      <c r="E36" s="21">
        <f t="shared" si="0"/>
        <v>144.1293</v>
      </c>
      <c r="F36" s="22">
        <f t="shared" si="1"/>
        <v>1109.46</v>
      </c>
      <c r="G36" s="24">
        <f t="shared" si="2"/>
        <v>10</v>
      </c>
      <c r="H36" s="21">
        <f t="shared" si="3"/>
        <v>158.54222999999999</v>
      </c>
    </row>
    <row r="37" spans="2:8" x14ac:dyDescent="0.3">
      <c r="B37" s="45" t="s">
        <v>49</v>
      </c>
      <c r="C37" s="51">
        <v>1674.85</v>
      </c>
      <c r="D37" s="51">
        <v>0.83</v>
      </c>
      <c r="E37" s="21">
        <f t="shared" si="0"/>
        <v>142.41347500000001</v>
      </c>
      <c r="F37" s="22">
        <f t="shared" si="1"/>
        <v>1842.335</v>
      </c>
      <c r="G37" s="24">
        <f t="shared" si="2"/>
        <v>10.000000000000007</v>
      </c>
      <c r="H37" s="21">
        <f t="shared" si="3"/>
        <v>156.65482250000002</v>
      </c>
    </row>
    <row r="38" spans="2:8" x14ac:dyDescent="0.3">
      <c r="B38" s="45" t="s">
        <v>16</v>
      </c>
      <c r="C38" s="51">
        <v>1114.95</v>
      </c>
      <c r="D38" s="51">
        <v>0.8</v>
      </c>
      <c r="E38" s="21">
        <f t="shared" si="0"/>
        <v>137.26599999999999</v>
      </c>
      <c r="F38" s="22">
        <f t="shared" si="1"/>
        <v>1226.4450000000002</v>
      </c>
      <c r="G38" s="24">
        <f t="shared" si="2"/>
        <v>10.000000000000011</v>
      </c>
      <c r="H38" s="21">
        <f t="shared" si="3"/>
        <v>150.99260000000001</v>
      </c>
    </row>
    <row r="39" spans="2:8" x14ac:dyDescent="0.3">
      <c r="B39" s="45" t="s">
        <v>61</v>
      </c>
      <c r="C39" s="51">
        <v>631.65</v>
      </c>
      <c r="D39" s="51">
        <v>0.79</v>
      </c>
      <c r="E39" s="21">
        <f t="shared" ref="E39:E56" si="4">$E$58*D39/100</f>
        <v>135.550175</v>
      </c>
      <c r="F39" s="22">
        <f t="shared" ref="F39:F56" si="5">C39*1.1</f>
        <v>694.81500000000005</v>
      </c>
      <c r="G39" s="24">
        <f t="shared" ref="G39:G56" si="6">(F39-C39)/C39*100</f>
        <v>10.000000000000012</v>
      </c>
      <c r="H39" s="21">
        <f t="shared" ref="H39:H56" si="7">E39+((E39*G39)/100)</f>
        <v>149.10519250000002</v>
      </c>
    </row>
    <row r="40" spans="2:8" x14ac:dyDescent="0.3">
      <c r="B40" s="45" t="s">
        <v>9</v>
      </c>
      <c r="C40" s="51">
        <v>820.65</v>
      </c>
      <c r="D40" s="51">
        <v>0.78</v>
      </c>
      <c r="E40" s="21">
        <f t="shared" si="4"/>
        <v>133.83435</v>
      </c>
      <c r="F40" s="22">
        <f t="shared" si="5"/>
        <v>902.71500000000003</v>
      </c>
      <c r="G40" s="24">
        <f t="shared" si="6"/>
        <v>10.000000000000007</v>
      </c>
      <c r="H40" s="21">
        <f t="shared" si="7"/>
        <v>147.21778500000002</v>
      </c>
    </row>
    <row r="41" spans="2:8" x14ac:dyDescent="0.3">
      <c r="B41" s="45" t="s">
        <v>47</v>
      </c>
      <c r="C41" s="51">
        <v>394.25</v>
      </c>
      <c r="D41" s="51">
        <v>0.77</v>
      </c>
      <c r="E41" s="21">
        <f t="shared" si="4"/>
        <v>132.11852500000001</v>
      </c>
      <c r="F41" s="22">
        <f t="shared" si="5"/>
        <v>433.67500000000001</v>
      </c>
      <c r="G41" s="24">
        <f t="shared" si="6"/>
        <v>10.000000000000004</v>
      </c>
      <c r="H41" s="21">
        <f t="shared" si="7"/>
        <v>145.3303775</v>
      </c>
    </row>
    <row r="42" spans="2:8" x14ac:dyDescent="0.3">
      <c r="B42" s="45" t="s">
        <v>23</v>
      </c>
      <c r="C42" s="51">
        <v>390.55</v>
      </c>
      <c r="D42" s="51">
        <v>0.75</v>
      </c>
      <c r="E42" s="21">
        <f t="shared" si="4"/>
        <v>128.68687499999999</v>
      </c>
      <c r="F42" s="22">
        <f t="shared" si="5"/>
        <v>429.60500000000008</v>
      </c>
      <c r="G42" s="24">
        <f t="shared" si="6"/>
        <v>10.000000000000016</v>
      </c>
      <c r="H42" s="21">
        <f t="shared" si="7"/>
        <v>141.55556250000001</v>
      </c>
    </row>
    <row r="43" spans="2:8" x14ac:dyDescent="0.3">
      <c r="B43" s="45" t="s">
        <v>82</v>
      </c>
      <c r="C43" s="51">
        <v>1250.45</v>
      </c>
      <c r="D43" s="51">
        <v>0.74</v>
      </c>
      <c r="E43" s="21">
        <f t="shared" si="4"/>
        <v>126.97104999999999</v>
      </c>
      <c r="F43" s="22">
        <f t="shared" si="5"/>
        <v>1375.4950000000001</v>
      </c>
      <c r="G43" s="24">
        <f t="shared" si="6"/>
        <v>10.000000000000005</v>
      </c>
      <c r="H43" s="21">
        <f t="shared" si="7"/>
        <v>139.66815499999998</v>
      </c>
    </row>
    <row r="44" spans="2:8" x14ac:dyDescent="0.3">
      <c r="B44" s="45" t="s">
        <v>18</v>
      </c>
      <c r="C44" s="51">
        <v>4335.7</v>
      </c>
      <c r="D44" s="51">
        <v>0.7</v>
      </c>
      <c r="E44" s="21">
        <f t="shared" si="4"/>
        <v>120.10775</v>
      </c>
      <c r="F44" s="22">
        <f t="shared" si="5"/>
        <v>4769.2700000000004</v>
      </c>
      <c r="G44" s="24">
        <f t="shared" si="6"/>
        <v>10.000000000000014</v>
      </c>
      <c r="H44" s="21">
        <f t="shared" si="7"/>
        <v>132.11852500000001</v>
      </c>
    </row>
    <row r="45" spans="2:8" x14ac:dyDescent="0.3">
      <c r="B45" s="45" t="s">
        <v>19</v>
      </c>
      <c r="C45" s="51">
        <v>3671.6</v>
      </c>
      <c r="D45" s="51">
        <v>0.68</v>
      </c>
      <c r="E45" s="21">
        <f t="shared" si="4"/>
        <v>116.67610000000001</v>
      </c>
      <c r="F45" s="22">
        <f t="shared" si="5"/>
        <v>4038.76</v>
      </c>
      <c r="G45" s="24">
        <f t="shared" si="6"/>
        <v>10.000000000000009</v>
      </c>
      <c r="H45" s="21">
        <f t="shared" si="7"/>
        <v>128.34371000000002</v>
      </c>
    </row>
    <row r="46" spans="2:8" x14ac:dyDescent="0.3">
      <c r="B46" s="45" t="s">
        <v>78</v>
      </c>
      <c r="C46" s="51">
        <v>530.45000000000005</v>
      </c>
      <c r="D46" s="51">
        <v>0.66</v>
      </c>
      <c r="E46" s="21">
        <f t="shared" si="4"/>
        <v>113.24445</v>
      </c>
      <c r="F46" s="22">
        <f t="shared" si="5"/>
        <v>583.49500000000012</v>
      </c>
      <c r="G46" s="24">
        <f t="shared" si="6"/>
        <v>10.000000000000012</v>
      </c>
      <c r="H46" s="21">
        <f t="shared" si="7"/>
        <v>124.56889500000001</v>
      </c>
    </row>
    <row r="47" spans="2:8" x14ac:dyDescent="0.3">
      <c r="B47" s="45" t="s">
        <v>36</v>
      </c>
      <c r="C47" s="51">
        <v>126.8</v>
      </c>
      <c r="D47" s="51">
        <v>0.65</v>
      </c>
      <c r="E47" s="21">
        <f t="shared" si="4"/>
        <v>111.52862500000001</v>
      </c>
      <c r="F47" s="22">
        <f t="shared" si="5"/>
        <v>139.48000000000002</v>
      </c>
      <c r="G47" s="24">
        <f t="shared" si="6"/>
        <v>10.000000000000018</v>
      </c>
      <c r="H47" s="21">
        <f t="shared" si="7"/>
        <v>122.68148750000003</v>
      </c>
    </row>
    <row r="48" spans="2:8" x14ac:dyDescent="0.3">
      <c r="B48" s="45" t="s">
        <v>83</v>
      </c>
      <c r="C48" s="51">
        <v>802.85</v>
      </c>
      <c r="D48" s="51">
        <v>0.64</v>
      </c>
      <c r="E48" s="21">
        <f t="shared" si="4"/>
        <v>109.81280000000001</v>
      </c>
      <c r="F48" s="22">
        <f t="shared" si="5"/>
        <v>883.1350000000001</v>
      </c>
      <c r="G48" s="24">
        <f t="shared" si="6"/>
        <v>10.000000000000011</v>
      </c>
      <c r="H48" s="21">
        <f t="shared" si="7"/>
        <v>120.79408000000002</v>
      </c>
    </row>
    <row r="49" spans="2:8" x14ac:dyDescent="0.3">
      <c r="B49" s="45" t="s">
        <v>81</v>
      </c>
      <c r="C49" s="51">
        <v>3705.2</v>
      </c>
      <c r="D49" s="51">
        <v>0.62</v>
      </c>
      <c r="E49" s="21">
        <f t="shared" si="4"/>
        <v>106.38114999999999</v>
      </c>
      <c r="F49" s="22">
        <f t="shared" si="5"/>
        <v>4075.7200000000003</v>
      </c>
      <c r="G49" s="24">
        <f t="shared" si="6"/>
        <v>10.000000000000012</v>
      </c>
      <c r="H49" s="21">
        <f t="shared" si="7"/>
        <v>117.019265</v>
      </c>
    </row>
    <row r="50" spans="2:8" x14ac:dyDescent="0.3">
      <c r="B50" s="45" t="s">
        <v>12</v>
      </c>
      <c r="C50" s="51">
        <v>3527.75</v>
      </c>
      <c r="D50" s="51">
        <v>0.6</v>
      </c>
      <c r="E50" s="21">
        <f t="shared" si="4"/>
        <v>102.94949999999999</v>
      </c>
      <c r="F50" s="22">
        <f t="shared" si="5"/>
        <v>3880.5250000000001</v>
      </c>
      <c r="G50" s="24">
        <f t="shared" si="6"/>
        <v>10.000000000000002</v>
      </c>
      <c r="H50" s="21">
        <f t="shared" si="7"/>
        <v>113.24444999999999</v>
      </c>
    </row>
    <row r="51" spans="2:8" x14ac:dyDescent="0.3">
      <c r="B51" s="45" t="s">
        <v>69</v>
      </c>
      <c r="C51" s="51">
        <v>3843.05</v>
      </c>
      <c r="D51" s="51">
        <v>0.6</v>
      </c>
      <c r="E51" s="21">
        <f t="shared" si="4"/>
        <v>102.94949999999999</v>
      </c>
      <c r="F51" s="22">
        <f t="shared" si="5"/>
        <v>4227.3550000000005</v>
      </c>
      <c r="G51" s="24">
        <f t="shared" si="6"/>
        <v>10.000000000000007</v>
      </c>
      <c r="H51" s="21">
        <f t="shared" si="7"/>
        <v>113.24444999999999</v>
      </c>
    </row>
    <row r="52" spans="2:8" x14ac:dyDescent="0.3">
      <c r="B52" s="45" t="s">
        <v>86</v>
      </c>
      <c r="C52" s="51">
        <v>4383.3999999999996</v>
      </c>
      <c r="D52" s="51">
        <v>0.59</v>
      </c>
      <c r="E52" s="21">
        <f t="shared" si="4"/>
        <v>101.23367500000001</v>
      </c>
      <c r="F52" s="22">
        <f t="shared" si="5"/>
        <v>4821.74</v>
      </c>
      <c r="G52" s="24">
        <f t="shared" si="6"/>
        <v>10.000000000000005</v>
      </c>
      <c r="H52" s="21">
        <f t="shared" si="7"/>
        <v>111.35704250000001</v>
      </c>
    </row>
    <row r="53" spans="2:8" x14ac:dyDescent="0.3">
      <c r="B53" s="45" t="s">
        <v>17</v>
      </c>
      <c r="C53" s="51">
        <v>212.25</v>
      </c>
      <c r="D53" s="51">
        <v>0.59</v>
      </c>
      <c r="E53" s="21">
        <f t="shared" si="4"/>
        <v>101.23367500000001</v>
      </c>
      <c r="F53" s="22">
        <f t="shared" si="5"/>
        <v>233.47500000000002</v>
      </c>
      <c r="G53" s="24">
        <f t="shared" si="6"/>
        <v>10.000000000000011</v>
      </c>
      <c r="H53" s="21">
        <f t="shared" si="7"/>
        <v>111.35704250000002</v>
      </c>
    </row>
    <row r="54" spans="2:8" x14ac:dyDescent="0.3">
      <c r="B54" s="45" t="s">
        <v>45</v>
      </c>
      <c r="C54" s="51">
        <v>672.05</v>
      </c>
      <c r="D54" s="51">
        <v>0.47</v>
      </c>
      <c r="E54" s="21">
        <f t="shared" si="4"/>
        <v>80.643774999999991</v>
      </c>
      <c r="F54" s="22">
        <f t="shared" si="5"/>
        <v>739.255</v>
      </c>
      <c r="G54" s="24">
        <f t="shared" si="6"/>
        <v>10.000000000000005</v>
      </c>
      <c r="H54" s="21">
        <f t="shared" si="7"/>
        <v>88.708152499999997</v>
      </c>
    </row>
    <row r="55" spans="2:8" x14ac:dyDescent="0.3">
      <c r="B55" s="45" t="s">
        <v>22</v>
      </c>
      <c r="C55" s="51">
        <v>2549.1999999999998</v>
      </c>
      <c r="D55" s="51">
        <v>0.44</v>
      </c>
      <c r="E55" s="21">
        <f t="shared" si="4"/>
        <v>75.496300000000005</v>
      </c>
      <c r="F55" s="22">
        <f t="shared" si="5"/>
        <v>2804.12</v>
      </c>
      <c r="G55" s="24">
        <f t="shared" si="6"/>
        <v>10.000000000000004</v>
      </c>
      <c r="H55" s="21">
        <f t="shared" si="7"/>
        <v>83.045930000000013</v>
      </c>
    </row>
    <row r="56" spans="2:8" x14ac:dyDescent="0.3">
      <c r="B56" s="45" t="s">
        <v>14</v>
      </c>
      <c r="C56" s="51">
        <v>304.8</v>
      </c>
      <c r="D56" s="51">
        <v>0.38</v>
      </c>
      <c r="E56" s="21">
        <f t="shared" si="4"/>
        <v>65.201350000000005</v>
      </c>
      <c r="F56" s="22">
        <f t="shared" si="5"/>
        <v>335.28000000000003</v>
      </c>
      <c r="G56" s="24">
        <f t="shared" si="6"/>
        <v>10.000000000000005</v>
      </c>
      <c r="H56" s="21">
        <f t="shared" si="7"/>
        <v>71.721485000000001</v>
      </c>
    </row>
    <row r="57" spans="2:8" x14ac:dyDescent="0.3">
      <c r="B57" s="22"/>
      <c r="C57" s="22"/>
      <c r="D57" s="21"/>
      <c r="E57" s="21"/>
      <c r="F57" s="22"/>
      <c r="G57" s="21"/>
      <c r="H57" s="21"/>
    </row>
    <row r="58" spans="2:8" ht="21" x14ac:dyDescent="0.4">
      <c r="B58" s="16"/>
      <c r="C58" s="16"/>
      <c r="D58" s="23">
        <f>SUM(D7:D57)</f>
        <v>99.969999999999985</v>
      </c>
      <c r="E58" s="17">
        <v>17158.25</v>
      </c>
      <c r="F58" s="18"/>
      <c r="G58" s="19"/>
      <c r="H58" s="17">
        <f>SUM(H7:H57)</f>
        <v>18868.412777499994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D35"/>
  <sheetViews>
    <sheetView showGridLines="0" zoomScaleNormal="100" workbookViewId="0">
      <selection activeCell="D5" sqref="D5"/>
    </sheetView>
  </sheetViews>
  <sheetFormatPr defaultRowHeight="14.4" x14ac:dyDescent="0.3"/>
  <cols>
    <col min="1" max="1" width="2.6640625" customWidth="1"/>
    <col min="2" max="2" width="1.5546875" customWidth="1"/>
    <col min="3" max="3" width="35.77734375" bestFit="1" customWidth="1"/>
    <col min="4" max="4" width="9.77734375" customWidth="1"/>
    <col min="5" max="5" width="11.6640625" style="36" customWidth="1"/>
    <col min="6" max="10" width="10.33203125" customWidth="1"/>
    <col min="11" max="11" width="10.6640625" style="36" customWidth="1"/>
    <col min="12" max="12" width="12.109375" style="36" customWidth="1"/>
    <col min="13" max="13" width="12.88671875" style="36" customWidth="1"/>
    <col min="14" max="14" width="12.6640625" style="36" customWidth="1"/>
    <col min="15" max="15" width="11.109375" customWidth="1"/>
    <col min="16" max="16" width="11.6640625" customWidth="1"/>
    <col min="17" max="17" width="10.44140625" bestFit="1" customWidth="1"/>
    <col min="18" max="18" width="10.44140625" customWidth="1"/>
    <col min="19" max="19" width="10.44140625" bestFit="1" customWidth="1"/>
    <col min="20" max="20" width="10.44140625" customWidth="1"/>
    <col min="21" max="21" width="10.44140625" bestFit="1" customWidth="1"/>
    <col min="22" max="23" width="10.44140625" customWidth="1"/>
    <col min="24" max="24" width="10.44140625" bestFit="1" customWidth="1"/>
    <col min="25" max="26" width="10.44140625" customWidth="1"/>
    <col min="27" max="27" width="10.44140625" bestFit="1" customWidth="1"/>
    <col min="28" max="28" width="10.44140625" customWidth="1"/>
    <col min="29" max="29" width="10.44140625" bestFit="1" customWidth="1"/>
    <col min="30" max="32" width="12" customWidth="1"/>
  </cols>
  <sheetData>
    <row r="1" spans="3:30" x14ac:dyDescent="0.3">
      <c r="C1" s="63" t="s">
        <v>98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3:30" x14ac:dyDescent="0.3">
      <c r="C2" s="29" t="s">
        <v>64</v>
      </c>
      <c r="D2" s="31">
        <v>44805</v>
      </c>
      <c r="E2" s="31">
        <v>44743</v>
      </c>
      <c r="F2" s="31">
        <v>44713</v>
      </c>
      <c r="G2" s="31">
        <v>44682</v>
      </c>
      <c r="H2" s="31">
        <v>44621</v>
      </c>
      <c r="I2" s="31">
        <v>44593</v>
      </c>
      <c r="J2" s="31">
        <v>44562</v>
      </c>
      <c r="K2" s="31">
        <v>44531</v>
      </c>
      <c r="L2" s="31">
        <v>44409</v>
      </c>
      <c r="M2" s="31">
        <v>44348</v>
      </c>
      <c r="N2" s="31">
        <v>44317</v>
      </c>
      <c r="O2" s="31">
        <v>44287</v>
      </c>
      <c r="P2" s="31">
        <v>44197</v>
      </c>
      <c r="Q2" s="31">
        <v>44166</v>
      </c>
      <c r="R2" s="31">
        <v>44013</v>
      </c>
      <c r="S2" s="31">
        <v>43952</v>
      </c>
      <c r="T2" s="31">
        <v>43922</v>
      </c>
      <c r="U2" s="31">
        <v>43891</v>
      </c>
      <c r="V2" s="31">
        <v>43739</v>
      </c>
      <c r="W2" s="31">
        <v>43709</v>
      </c>
      <c r="X2" s="31">
        <v>43678</v>
      </c>
      <c r="Y2" s="31">
        <v>43647</v>
      </c>
      <c r="Z2" s="31">
        <v>43617</v>
      </c>
      <c r="AA2" s="31">
        <v>43586</v>
      </c>
      <c r="AB2" s="32">
        <v>43556</v>
      </c>
      <c r="AC2" s="32">
        <v>43525</v>
      </c>
      <c r="AD2" s="32">
        <v>43497</v>
      </c>
    </row>
    <row r="3" spans="3:30" x14ac:dyDescent="0.3">
      <c r="C3" s="25" t="s">
        <v>67</v>
      </c>
      <c r="D3" s="35">
        <v>36.81</v>
      </c>
      <c r="E3" s="35">
        <v>36.53</v>
      </c>
      <c r="F3" s="35">
        <v>35.110000000000007</v>
      </c>
      <c r="G3" s="35">
        <v>35.659999999999997</v>
      </c>
      <c r="H3" s="35">
        <v>35.19</v>
      </c>
      <c r="I3" s="35">
        <v>36.17</v>
      </c>
      <c r="J3" s="35">
        <v>36.72</v>
      </c>
      <c r="K3" s="35">
        <v>35.61</v>
      </c>
      <c r="L3" s="35">
        <v>37.58</v>
      </c>
      <c r="M3" s="35">
        <v>37.199999999999996</v>
      </c>
      <c r="N3" s="35">
        <v>38.060000000000009</v>
      </c>
      <c r="O3" s="35">
        <v>37.809999999999995</v>
      </c>
      <c r="P3" s="35">
        <v>38.119999999999997</v>
      </c>
      <c r="Q3" s="33">
        <v>38.78</v>
      </c>
      <c r="R3" s="33">
        <v>33.160000000000004</v>
      </c>
      <c r="S3" s="33">
        <v>33.340000000000003</v>
      </c>
      <c r="T3" s="33">
        <v>36.190000000000005</v>
      </c>
      <c r="U3" s="33">
        <v>36.51</v>
      </c>
      <c r="V3" s="34">
        <v>39.47999999999999</v>
      </c>
      <c r="W3" s="34">
        <v>39.290000000000013</v>
      </c>
      <c r="X3" s="34">
        <v>39.47999999999999</v>
      </c>
      <c r="Y3" s="34">
        <v>40.250000000000007</v>
      </c>
      <c r="Z3" s="34">
        <v>40.390000000000008</v>
      </c>
      <c r="AA3" s="34">
        <v>39.869999999999997</v>
      </c>
      <c r="AB3" s="34">
        <v>37.949999999999996</v>
      </c>
      <c r="AC3" s="34">
        <v>38.85</v>
      </c>
      <c r="AD3" s="34">
        <v>37.190000000000005</v>
      </c>
    </row>
    <row r="4" spans="3:30" x14ac:dyDescent="0.3">
      <c r="C4" s="28" t="s">
        <v>92</v>
      </c>
      <c r="D4" s="35">
        <v>13.82</v>
      </c>
      <c r="E4" s="35">
        <v>15.130000000000003</v>
      </c>
      <c r="F4" s="35">
        <v>15.910000000000002</v>
      </c>
      <c r="G4" s="35">
        <v>15.879999999999999</v>
      </c>
      <c r="H4" s="35">
        <v>18.18</v>
      </c>
      <c r="I4" s="35">
        <v>17.670000000000002</v>
      </c>
      <c r="J4" s="35">
        <v>17.5</v>
      </c>
      <c r="K4" s="35">
        <v>19.089999999999996</v>
      </c>
      <c r="L4" s="35">
        <v>18.020000000000003</v>
      </c>
      <c r="M4" s="35">
        <v>17.43</v>
      </c>
      <c r="N4" s="35">
        <v>16.149999999999999</v>
      </c>
      <c r="O4" s="35">
        <v>16.529999999999998</v>
      </c>
      <c r="P4" s="35">
        <v>17.13</v>
      </c>
      <c r="Q4" s="33">
        <v>16.28</v>
      </c>
      <c r="R4" s="33">
        <v>16.11</v>
      </c>
      <c r="S4" s="33">
        <v>14.66</v>
      </c>
      <c r="T4" s="33">
        <v>14.48</v>
      </c>
      <c r="U4" s="33">
        <v>15.040000000000001</v>
      </c>
      <c r="V4" s="34">
        <v>13.009999999999998</v>
      </c>
      <c r="W4" s="34">
        <v>13.879999999999999</v>
      </c>
      <c r="X4" s="34">
        <v>15.360000000000001</v>
      </c>
      <c r="Y4" s="34">
        <v>14.8</v>
      </c>
      <c r="Z4" s="34">
        <v>13.709999999999999</v>
      </c>
      <c r="AA4" s="34">
        <v>13.76</v>
      </c>
      <c r="AB4" s="34">
        <v>14.459999999999999</v>
      </c>
      <c r="AC4" s="34">
        <v>13.66</v>
      </c>
      <c r="AD4" s="34">
        <v>14.83</v>
      </c>
    </row>
    <row r="5" spans="3:30" x14ac:dyDescent="0.3">
      <c r="C5" s="25" t="s">
        <v>88</v>
      </c>
      <c r="D5" s="35">
        <v>3.4299999999999997</v>
      </c>
      <c r="E5" s="35">
        <v>3.3</v>
      </c>
      <c r="F5" s="35">
        <v>2.9299999999999997</v>
      </c>
      <c r="G5" s="35">
        <v>3.05</v>
      </c>
      <c r="H5" s="35">
        <v>3.2</v>
      </c>
      <c r="I5" s="35"/>
      <c r="J5" s="35"/>
      <c r="K5" s="35"/>
      <c r="L5" s="35"/>
      <c r="M5" s="35"/>
      <c r="N5" s="35"/>
      <c r="O5" s="35"/>
      <c r="P5" s="35"/>
      <c r="Q5" s="33"/>
      <c r="R5" s="33"/>
      <c r="S5" s="33"/>
      <c r="T5" s="33"/>
      <c r="U5" s="33"/>
      <c r="V5" s="34"/>
      <c r="W5" s="34"/>
      <c r="X5" s="34"/>
      <c r="Y5" s="34"/>
      <c r="Z5" s="34"/>
      <c r="AA5" s="34"/>
      <c r="AB5" s="34"/>
      <c r="AC5" s="34"/>
      <c r="AD5" s="34"/>
    </row>
    <row r="6" spans="3:30" x14ac:dyDescent="0.3">
      <c r="C6" s="28" t="s">
        <v>93</v>
      </c>
      <c r="D6" s="35">
        <v>9.1800000000000015</v>
      </c>
      <c r="E6" s="35">
        <v>8.83</v>
      </c>
      <c r="F6" s="35">
        <v>8.4400000000000013</v>
      </c>
      <c r="G6" s="35">
        <v>8.24</v>
      </c>
      <c r="H6" s="35">
        <v>7.18</v>
      </c>
      <c r="I6" s="35">
        <v>10.61</v>
      </c>
      <c r="J6" s="35">
        <v>10.39</v>
      </c>
      <c r="K6" s="35">
        <v>10.78</v>
      </c>
      <c r="L6" s="35">
        <v>11.059999999999999</v>
      </c>
      <c r="M6" s="35">
        <v>11.09</v>
      </c>
      <c r="N6" s="35">
        <v>11.02</v>
      </c>
      <c r="O6" s="35">
        <v>11.100000000000001</v>
      </c>
      <c r="P6" s="35">
        <v>11.06</v>
      </c>
      <c r="Q6" s="33">
        <v>11.53</v>
      </c>
      <c r="R6" s="33">
        <v>12.639999999999999</v>
      </c>
      <c r="S6" s="33">
        <v>13.41</v>
      </c>
      <c r="T6" s="33">
        <v>13.080000000000002</v>
      </c>
      <c r="U6" s="33">
        <v>14.46</v>
      </c>
      <c r="V6" s="34">
        <v>12.39</v>
      </c>
      <c r="W6" s="34">
        <v>12.350000000000001</v>
      </c>
      <c r="X6" s="34">
        <v>11.040000000000001</v>
      </c>
      <c r="Y6" s="34">
        <v>11.000000000000002</v>
      </c>
      <c r="Z6" s="34">
        <v>10.66</v>
      </c>
      <c r="AA6" s="34">
        <v>10.74</v>
      </c>
      <c r="AB6" s="34">
        <v>11.239999999999998</v>
      </c>
      <c r="AC6" s="34">
        <v>11.299999999999999</v>
      </c>
      <c r="AD6" s="34">
        <v>10.81</v>
      </c>
    </row>
    <row r="7" spans="3:30" x14ac:dyDescent="0.3">
      <c r="C7" s="28" t="s">
        <v>94</v>
      </c>
      <c r="D7" s="35">
        <v>12.46</v>
      </c>
      <c r="E7" s="35">
        <v>13.219999999999999</v>
      </c>
      <c r="F7" s="35">
        <v>14.78</v>
      </c>
      <c r="G7" s="35">
        <v>14.26</v>
      </c>
      <c r="H7" s="35">
        <v>13.62</v>
      </c>
      <c r="I7" s="35">
        <v>12.74</v>
      </c>
      <c r="J7" s="35">
        <v>12.61</v>
      </c>
      <c r="K7" s="35">
        <v>12.309999999999999</v>
      </c>
      <c r="L7" s="35">
        <v>11.39</v>
      </c>
      <c r="M7" s="35">
        <v>11.68</v>
      </c>
      <c r="N7" s="35">
        <v>12.04</v>
      </c>
      <c r="O7" s="35">
        <v>11.79</v>
      </c>
      <c r="P7" s="35">
        <v>11.99</v>
      </c>
      <c r="Q7" s="33">
        <v>12.49</v>
      </c>
      <c r="R7" s="33">
        <v>16.18</v>
      </c>
      <c r="S7" s="33">
        <v>14.290000000000001</v>
      </c>
      <c r="T7" s="33">
        <v>13.919999999999998</v>
      </c>
      <c r="U7" s="33">
        <v>12.45</v>
      </c>
      <c r="V7" s="34">
        <v>15.3</v>
      </c>
      <c r="W7" s="34">
        <v>14.74</v>
      </c>
      <c r="X7" s="34">
        <v>14.42</v>
      </c>
      <c r="Y7" s="34">
        <v>13.97</v>
      </c>
      <c r="Z7" s="34">
        <v>14.37</v>
      </c>
      <c r="AA7" s="34">
        <v>14.740000000000002</v>
      </c>
      <c r="AB7" s="34">
        <v>15.31</v>
      </c>
      <c r="AC7" s="34">
        <v>15.3</v>
      </c>
      <c r="AD7" s="34">
        <v>15.440000000000001</v>
      </c>
    </row>
    <row r="8" spans="3:30" x14ac:dyDescent="0.3">
      <c r="C8" s="25" t="s">
        <v>89</v>
      </c>
      <c r="D8" s="35">
        <v>5.83</v>
      </c>
      <c r="E8" s="35">
        <v>5.84</v>
      </c>
      <c r="F8" s="35">
        <v>5.98</v>
      </c>
      <c r="G8" s="35">
        <v>5.6400000000000006</v>
      </c>
      <c r="H8" s="35">
        <v>4.8</v>
      </c>
      <c r="I8" s="35">
        <v>5.22</v>
      </c>
      <c r="J8" s="35">
        <v>5.42</v>
      </c>
      <c r="K8" s="35">
        <v>4.9600000000000009</v>
      </c>
      <c r="L8" s="35">
        <v>4.57</v>
      </c>
      <c r="M8" s="35">
        <v>5.34</v>
      </c>
      <c r="N8" s="35">
        <v>5.34</v>
      </c>
      <c r="O8" s="35">
        <v>5.23</v>
      </c>
      <c r="P8" s="35">
        <v>5.9099999999999993</v>
      </c>
      <c r="Q8" s="33">
        <v>5.39</v>
      </c>
      <c r="R8" s="33">
        <v>5.61</v>
      </c>
      <c r="S8" s="33">
        <v>5.55</v>
      </c>
      <c r="T8" s="33">
        <v>5</v>
      </c>
      <c r="U8" s="33">
        <v>4.54</v>
      </c>
      <c r="V8" s="34">
        <v>6.1099999999999994</v>
      </c>
      <c r="W8" s="34">
        <v>5.5200000000000005</v>
      </c>
      <c r="X8" s="34">
        <v>5.42</v>
      </c>
      <c r="Y8" s="34">
        <v>5.16</v>
      </c>
      <c r="Z8" s="34">
        <v>5.71</v>
      </c>
      <c r="AA8" s="34">
        <v>5.9399999999999995</v>
      </c>
      <c r="AB8" s="34">
        <v>6.11</v>
      </c>
      <c r="AC8" s="34">
        <v>6.09</v>
      </c>
      <c r="AD8" s="34">
        <v>6.58</v>
      </c>
    </row>
    <row r="9" spans="3:30" x14ac:dyDescent="0.3">
      <c r="C9" s="28" t="s">
        <v>95</v>
      </c>
      <c r="D9" s="35">
        <v>2.59</v>
      </c>
      <c r="E9" s="35">
        <v>2.1800000000000002</v>
      </c>
      <c r="F9" s="35">
        <v>2.39</v>
      </c>
      <c r="G9" s="35">
        <v>2.2799999999999998</v>
      </c>
      <c r="H9" s="35">
        <v>2.33</v>
      </c>
      <c r="I9" s="35">
        <v>2.21</v>
      </c>
      <c r="J9" s="35">
        <v>2.27</v>
      </c>
      <c r="K9" s="35">
        <v>2.13</v>
      </c>
      <c r="L9" s="35">
        <v>2.11</v>
      </c>
      <c r="M9" s="35">
        <v>1.82</v>
      </c>
      <c r="N9" s="35">
        <v>1.92</v>
      </c>
      <c r="O9" s="35">
        <v>2.0499999999999998</v>
      </c>
      <c r="P9" s="35">
        <v>2.2599999999999998</v>
      </c>
      <c r="Q9" s="33">
        <v>2.0299999999999998</v>
      </c>
      <c r="R9" s="33">
        <v>3.2</v>
      </c>
      <c r="S9" s="33">
        <v>3.59</v>
      </c>
      <c r="T9" s="33">
        <v>3.1599999999999997</v>
      </c>
      <c r="U9" s="33">
        <v>3.13</v>
      </c>
      <c r="V9" s="34">
        <v>1.78</v>
      </c>
      <c r="W9" s="34">
        <v>1.94</v>
      </c>
      <c r="X9" s="34">
        <v>1.94</v>
      </c>
      <c r="Y9" s="34">
        <v>1.8699999999999999</v>
      </c>
      <c r="Z9" s="34">
        <v>1.84</v>
      </c>
      <c r="AA9" s="34">
        <v>1.71</v>
      </c>
      <c r="AB9" s="34">
        <v>1.6199999999999999</v>
      </c>
      <c r="AC9" s="34">
        <v>1.5099999999999998</v>
      </c>
      <c r="AD9" s="34">
        <v>1.5499999999999998</v>
      </c>
    </row>
    <row r="10" spans="3:30" x14ac:dyDescent="0.3">
      <c r="C10" s="30" t="s">
        <v>66</v>
      </c>
      <c r="D10" s="35">
        <v>2.95</v>
      </c>
      <c r="E10" s="35">
        <v>2.9</v>
      </c>
      <c r="F10" s="35">
        <v>2.72</v>
      </c>
      <c r="G10" s="35">
        <v>2.75</v>
      </c>
      <c r="H10" s="35">
        <v>2.79</v>
      </c>
      <c r="I10" s="35">
        <v>2.99</v>
      </c>
      <c r="J10" s="35">
        <v>3.04</v>
      </c>
      <c r="K10" s="35">
        <v>3.02</v>
      </c>
      <c r="L10" s="35">
        <v>2.72</v>
      </c>
      <c r="M10" s="35">
        <v>2.66</v>
      </c>
      <c r="N10" s="35">
        <v>2.63</v>
      </c>
      <c r="O10" s="35">
        <v>2.56</v>
      </c>
      <c r="P10" s="35">
        <v>2.74</v>
      </c>
      <c r="Q10" s="33">
        <v>2.61</v>
      </c>
      <c r="R10" s="33">
        <v>2.38</v>
      </c>
      <c r="S10" s="33">
        <v>2.89</v>
      </c>
      <c r="T10" s="33">
        <v>2.7</v>
      </c>
      <c r="U10" s="33">
        <v>2.79</v>
      </c>
      <c r="V10" s="34">
        <v>3.72</v>
      </c>
      <c r="W10" s="34">
        <v>3.86</v>
      </c>
      <c r="X10" s="34">
        <v>3.65</v>
      </c>
      <c r="Y10" s="34">
        <v>3.78</v>
      </c>
      <c r="Z10" s="34">
        <v>3.99</v>
      </c>
      <c r="AA10" s="34">
        <v>4</v>
      </c>
      <c r="AB10" s="34">
        <v>3.51</v>
      </c>
      <c r="AC10" s="34">
        <v>3.66</v>
      </c>
      <c r="AD10" s="34">
        <v>3.69</v>
      </c>
    </row>
    <row r="11" spans="3:30" x14ac:dyDescent="0.3">
      <c r="C11" s="28" t="s">
        <v>96</v>
      </c>
      <c r="D11" s="35">
        <v>4.0600000000000005</v>
      </c>
      <c r="E11" s="35">
        <v>3.93</v>
      </c>
      <c r="F11" s="35">
        <v>4</v>
      </c>
      <c r="G11" s="35">
        <v>3.9099999999999997</v>
      </c>
      <c r="H11" s="35">
        <v>3.99</v>
      </c>
      <c r="I11" s="35">
        <v>3.3</v>
      </c>
      <c r="J11" s="35">
        <v>3.2</v>
      </c>
      <c r="K11" s="35">
        <v>3.4200000000000004</v>
      </c>
      <c r="L11" s="35">
        <v>3.46</v>
      </c>
      <c r="M11" s="35">
        <v>3.58</v>
      </c>
      <c r="N11" s="35">
        <v>3.54</v>
      </c>
      <c r="O11" s="35">
        <v>3.66</v>
      </c>
      <c r="P11" s="35">
        <v>3.4699999999999998</v>
      </c>
      <c r="Q11" s="33">
        <v>3.61</v>
      </c>
      <c r="R11" s="33">
        <v>3.1799999999999997</v>
      </c>
      <c r="S11" s="33">
        <v>3.3499999999999996</v>
      </c>
      <c r="T11" s="33">
        <v>3.11</v>
      </c>
      <c r="U11" s="33">
        <v>2.72</v>
      </c>
      <c r="V11" s="34">
        <v>2.15</v>
      </c>
      <c r="W11" s="34">
        <v>2.0699999999999998</v>
      </c>
      <c r="X11" s="34">
        <v>2.33</v>
      </c>
      <c r="Y11" s="34">
        <v>2.31</v>
      </c>
      <c r="Z11" s="34">
        <v>2.15</v>
      </c>
      <c r="AA11" s="34">
        <v>2.21</v>
      </c>
      <c r="AB11" s="34">
        <v>2.4299999999999997</v>
      </c>
      <c r="AC11" s="34">
        <v>2.42</v>
      </c>
      <c r="AD11" s="34">
        <v>2.5300000000000002</v>
      </c>
    </row>
    <row r="12" spans="3:30" x14ac:dyDescent="0.3">
      <c r="C12" s="28" t="s">
        <v>97</v>
      </c>
      <c r="D12" s="35">
        <v>3.85</v>
      </c>
      <c r="E12" s="35">
        <v>2.77</v>
      </c>
      <c r="F12" s="35">
        <v>2.5099999999999998</v>
      </c>
      <c r="G12" s="35">
        <v>2.75</v>
      </c>
      <c r="H12" s="35">
        <v>3.4</v>
      </c>
      <c r="I12" s="35">
        <v>3.79</v>
      </c>
      <c r="J12" s="35">
        <v>3.34</v>
      </c>
      <c r="K12" s="35">
        <v>3.34</v>
      </c>
      <c r="L12" s="35">
        <v>3.7600000000000002</v>
      </c>
      <c r="M12" s="35">
        <v>3.5599999999999996</v>
      </c>
      <c r="N12" s="35">
        <v>3.6300000000000003</v>
      </c>
      <c r="O12" s="35">
        <v>3.65</v>
      </c>
      <c r="P12" s="35">
        <v>2.38</v>
      </c>
      <c r="Q12" s="33">
        <v>2.5</v>
      </c>
      <c r="R12" s="33">
        <v>2.15</v>
      </c>
      <c r="S12" s="33">
        <v>2.7</v>
      </c>
      <c r="T12" s="33">
        <v>2.6199999999999997</v>
      </c>
      <c r="U12" s="33">
        <v>2.52</v>
      </c>
      <c r="V12" s="34">
        <v>2.9299999999999997</v>
      </c>
      <c r="W12" s="34">
        <v>3.0300000000000002</v>
      </c>
      <c r="X12" s="34">
        <v>2.96</v>
      </c>
      <c r="Y12" s="34">
        <v>3.29</v>
      </c>
      <c r="Z12" s="34">
        <v>3.6</v>
      </c>
      <c r="AA12" s="34">
        <v>3.4299999999999997</v>
      </c>
      <c r="AB12" s="34">
        <v>3.72</v>
      </c>
      <c r="AC12" s="34">
        <v>3.6900000000000004</v>
      </c>
      <c r="AD12" s="34">
        <v>3.81</v>
      </c>
    </row>
    <row r="13" spans="3:30" x14ac:dyDescent="0.3">
      <c r="C13" s="28" t="s">
        <v>75</v>
      </c>
      <c r="D13" s="35">
        <v>1.96</v>
      </c>
      <c r="E13" s="35">
        <v>1.94</v>
      </c>
      <c r="F13" s="35">
        <v>2.0300000000000002</v>
      </c>
      <c r="G13" s="35">
        <v>2.12</v>
      </c>
      <c r="H13" s="35">
        <v>1.81</v>
      </c>
      <c r="I13" s="35">
        <v>1.83</v>
      </c>
      <c r="J13" s="35">
        <v>1.86</v>
      </c>
      <c r="K13" s="35">
        <v>1.7000000000000002</v>
      </c>
      <c r="L13" s="35">
        <v>1.55</v>
      </c>
      <c r="M13" s="35">
        <v>1.6800000000000002</v>
      </c>
      <c r="N13" s="35">
        <v>1.6400000000000001</v>
      </c>
      <c r="O13" s="35">
        <v>1.6600000000000001</v>
      </c>
      <c r="P13" s="35">
        <v>1.53</v>
      </c>
      <c r="Q13" s="33">
        <v>1.61</v>
      </c>
      <c r="R13" s="33">
        <v>1.88</v>
      </c>
      <c r="S13" s="33">
        <v>2.2000000000000002</v>
      </c>
      <c r="T13" s="33">
        <v>2.13</v>
      </c>
      <c r="U13" s="33">
        <v>2.2599999999999998</v>
      </c>
      <c r="V13" s="34"/>
      <c r="W13" s="34"/>
      <c r="X13" s="34"/>
      <c r="Y13" s="34"/>
      <c r="Z13" s="34"/>
      <c r="AA13" s="34"/>
      <c r="AB13" s="34"/>
      <c r="AC13" s="34"/>
      <c r="AD13" s="34"/>
    </row>
    <row r="14" spans="3:30" x14ac:dyDescent="0.3">
      <c r="C14" s="25" t="s">
        <v>90</v>
      </c>
      <c r="D14" s="35">
        <v>1.7799999999999998</v>
      </c>
      <c r="E14" s="35">
        <v>2.14</v>
      </c>
      <c r="F14" s="35">
        <v>2.0299999999999998</v>
      </c>
      <c r="G14" s="35">
        <v>2.12</v>
      </c>
      <c r="H14" s="35">
        <v>2.2400000000000002</v>
      </c>
      <c r="I14" s="35">
        <v>2.29</v>
      </c>
      <c r="J14" s="35">
        <v>2.39</v>
      </c>
      <c r="K14" s="35">
        <v>2.4299999999999997</v>
      </c>
      <c r="L14" s="35">
        <v>2.5</v>
      </c>
      <c r="M14" s="35">
        <v>2.5299999999999998</v>
      </c>
      <c r="N14" s="35">
        <v>2.5300000000000002</v>
      </c>
      <c r="O14" s="35">
        <v>2.59</v>
      </c>
      <c r="P14" s="35">
        <v>2.27</v>
      </c>
      <c r="Q14" s="33">
        <v>2.1500000000000004</v>
      </c>
      <c r="R14" s="33">
        <v>2.17</v>
      </c>
      <c r="S14" s="33">
        <v>2.4099999999999997</v>
      </c>
      <c r="T14" s="33">
        <v>2.12</v>
      </c>
      <c r="U14" s="33">
        <v>2.2199999999999998</v>
      </c>
      <c r="V14" s="34">
        <v>1.5</v>
      </c>
      <c r="W14" s="34">
        <v>1.5699999999999998</v>
      </c>
      <c r="X14" s="34">
        <v>1.56</v>
      </c>
      <c r="Y14" s="34">
        <v>1.69</v>
      </c>
      <c r="Z14" s="34">
        <v>1.74</v>
      </c>
      <c r="AA14" s="34">
        <v>1.76</v>
      </c>
      <c r="AB14" s="34">
        <v>1.77</v>
      </c>
      <c r="AC14" s="34">
        <v>1.6099999999999999</v>
      </c>
      <c r="AD14" s="34">
        <v>1.63</v>
      </c>
    </row>
    <row r="15" spans="3:30" x14ac:dyDescent="0.3">
      <c r="C15" s="30" t="s">
        <v>65</v>
      </c>
      <c r="D15" s="35">
        <v>0.78</v>
      </c>
      <c r="E15" s="35">
        <v>0.73</v>
      </c>
      <c r="F15" s="35">
        <v>0.7</v>
      </c>
      <c r="G15" s="35">
        <v>0.73</v>
      </c>
      <c r="H15" s="35">
        <v>0.73</v>
      </c>
      <c r="I15" s="35">
        <v>0.71</v>
      </c>
      <c r="J15" s="35">
        <v>0.69</v>
      </c>
      <c r="K15" s="35">
        <v>0.71</v>
      </c>
      <c r="L15" s="35">
        <v>0.74</v>
      </c>
      <c r="M15" s="35">
        <v>0.76</v>
      </c>
      <c r="N15" s="35">
        <v>0.84</v>
      </c>
      <c r="O15" s="35">
        <v>0.84</v>
      </c>
      <c r="P15" s="35">
        <v>0.63</v>
      </c>
      <c r="Q15" s="33">
        <v>0.59</v>
      </c>
      <c r="R15" s="33">
        <v>0.51</v>
      </c>
      <c r="S15" s="33">
        <v>0.63</v>
      </c>
      <c r="T15" s="33">
        <v>0.55000000000000004</v>
      </c>
      <c r="U15" s="33">
        <v>0.54</v>
      </c>
      <c r="V15" s="34">
        <v>0.64</v>
      </c>
      <c r="W15" s="34">
        <v>0.69</v>
      </c>
      <c r="X15" s="34">
        <v>0.64</v>
      </c>
      <c r="Y15" s="34">
        <v>0.66</v>
      </c>
      <c r="Z15" s="34">
        <v>0.67</v>
      </c>
      <c r="AA15" s="34">
        <v>0.68</v>
      </c>
      <c r="AB15" s="34">
        <v>0.65</v>
      </c>
      <c r="AC15" s="34">
        <v>0.64</v>
      </c>
      <c r="AD15" s="34">
        <v>0.59</v>
      </c>
    </row>
    <row r="16" spans="3:30" x14ac:dyDescent="0.3">
      <c r="C16" s="25" t="s">
        <v>91</v>
      </c>
      <c r="D16" s="35">
        <v>0.47</v>
      </c>
      <c r="E16" s="35">
        <v>0.53</v>
      </c>
      <c r="F16" s="35">
        <v>0.49</v>
      </c>
      <c r="G16" s="35">
        <v>0.59</v>
      </c>
      <c r="H16" s="35">
        <v>0.55000000000000004</v>
      </c>
      <c r="I16" s="35">
        <v>0.5</v>
      </c>
      <c r="J16" s="35">
        <v>0.56000000000000005</v>
      </c>
      <c r="K16" s="35">
        <v>0.54</v>
      </c>
      <c r="L16" s="35">
        <v>0.55000000000000004</v>
      </c>
      <c r="M16" s="35">
        <v>0.64</v>
      </c>
      <c r="N16" s="35">
        <v>0.67</v>
      </c>
      <c r="O16" s="35">
        <v>0.53</v>
      </c>
      <c r="P16" s="35">
        <v>0.52</v>
      </c>
      <c r="Q16" s="33">
        <v>0.43</v>
      </c>
      <c r="R16" s="33">
        <v>0.56000000000000005</v>
      </c>
      <c r="S16" s="33">
        <v>0.56000000000000005</v>
      </c>
      <c r="T16" s="33">
        <v>0.56000000000000005</v>
      </c>
      <c r="U16" s="33">
        <v>0.5</v>
      </c>
      <c r="V16" s="34">
        <v>0.67</v>
      </c>
      <c r="W16" s="34">
        <v>0.7</v>
      </c>
      <c r="X16" s="34">
        <v>0.69</v>
      </c>
      <c r="Y16" s="34">
        <v>0.72</v>
      </c>
      <c r="Z16" s="34">
        <v>0.72</v>
      </c>
      <c r="AA16" s="34">
        <v>0.76</v>
      </c>
      <c r="AB16" s="34">
        <v>0.75</v>
      </c>
      <c r="AC16" s="34">
        <v>0.75</v>
      </c>
      <c r="AD16" s="34">
        <v>0.75</v>
      </c>
    </row>
    <row r="17" spans="3:30" x14ac:dyDescent="0.3">
      <c r="C17" s="30" t="s">
        <v>68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3">
        <v>0</v>
      </c>
      <c r="R17" s="33">
        <v>0.27</v>
      </c>
      <c r="S17" s="33">
        <v>0.42</v>
      </c>
      <c r="T17" s="33">
        <v>0.35</v>
      </c>
      <c r="U17" s="33">
        <v>0.32</v>
      </c>
      <c r="V17" s="34">
        <v>0.33</v>
      </c>
      <c r="W17" s="34">
        <v>0.35</v>
      </c>
      <c r="X17" s="34">
        <v>0.49</v>
      </c>
      <c r="Y17" s="34">
        <v>0.48</v>
      </c>
      <c r="Z17" s="34">
        <v>0.42</v>
      </c>
      <c r="AA17" s="34">
        <v>0.41</v>
      </c>
      <c r="AB17" s="34">
        <v>0.51</v>
      </c>
      <c r="AC17" s="34">
        <v>0.53</v>
      </c>
      <c r="AD17" s="34">
        <v>0.6</v>
      </c>
    </row>
    <row r="18" spans="3:30" x14ac:dyDescent="0.3">
      <c r="C18" s="65" t="s">
        <v>98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20" spans="3:30" x14ac:dyDescent="0.3">
      <c r="C20" s="46"/>
      <c r="D20" s="46"/>
      <c r="E20" s="62"/>
      <c r="F20" s="46"/>
      <c r="G20" s="47"/>
    </row>
    <row r="21" spans="3:30" x14ac:dyDescent="0.3">
      <c r="G21" s="36"/>
    </row>
    <row r="22" spans="3:30" x14ac:dyDescent="0.3">
      <c r="G22" s="36"/>
    </row>
    <row r="23" spans="3:30" x14ac:dyDescent="0.3">
      <c r="G23" s="36"/>
    </row>
    <row r="24" spans="3:30" x14ac:dyDescent="0.3">
      <c r="G24" s="36"/>
    </row>
    <row r="25" spans="3:30" x14ac:dyDescent="0.3">
      <c r="G25" s="36"/>
    </row>
    <row r="26" spans="3:30" x14ac:dyDescent="0.3">
      <c r="G26" s="36"/>
    </row>
    <row r="27" spans="3:30" x14ac:dyDescent="0.3">
      <c r="G27" s="36"/>
    </row>
    <row r="28" spans="3:30" x14ac:dyDescent="0.3">
      <c r="G28" s="36"/>
    </row>
    <row r="29" spans="3:30" x14ac:dyDescent="0.3">
      <c r="G29" s="36"/>
    </row>
    <row r="30" spans="3:30" x14ac:dyDescent="0.3">
      <c r="G30" s="36"/>
    </row>
    <row r="31" spans="3:30" x14ac:dyDescent="0.3">
      <c r="G31" s="36"/>
    </row>
    <row r="32" spans="3:30" x14ac:dyDescent="0.3">
      <c r="G32" s="36"/>
    </row>
    <row r="33" spans="7:7" x14ac:dyDescent="0.3">
      <c r="G33" s="36"/>
    </row>
    <row r="34" spans="7:7" x14ac:dyDescent="0.3">
      <c r="G34" s="36"/>
    </row>
    <row r="35" spans="7:7" x14ac:dyDescent="0.3">
      <c r="G35" s="36"/>
    </row>
  </sheetData>
  <sortState xmlns:xlrd2="http://schemas.microsoft.com/office/spreadsheetml/2017/richdata2" ref="C4:AF16">
    <sortCondition descending="1" ref="U4:U16"/>
  </sortState>
  <mergeCells count="2">
    <mergeCell ref="C1:AA1"/>
    <mergeCell ref="C18:AA18"/>
  </mergeCells>
  <conditionalFormatting sqref="D3:AD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AD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AD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AD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AD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AD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AD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AD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AD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U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AD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AD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AD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:AD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H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" r:id="rId1" xr:uid="{A2C268E4-7186-4D8A-8321-24DD8F938F52}"/>
    <hyperlink ref="C18" r:id="rId2" xr:uid="{8FBCDA19-9390-4C09-B645-2CAD92AF1E97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6"/>
  <sheetViews>
    <sheetView workbookViewId="0">
      <selection activeCell="F25" sqref="F25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67" t="s">
        <v>60</v>
      </c>
      <c r="D4" s="67"/>
      <c r="E4" s="67"/>
      <c r="F4" s="67"/>
    </row>
    <row r="5" spans="3:6" x14ac:dyDescent="0.3">
      <c r="C5" s="25" t="s">
        <v>51</v>
      </c>
      <c r="D5" s="27">
        <v>43192</v>
      </c>
      <c r="E5" s="25" t="s">
        <v>52</v>
      </c>
      <c r="F5" s="37" t="s">
        <v>53</v>
      </c>
    </row>
    <row r="6" spans="3:6" x14ac:dyDescent="0.3">
      <c r="C6" s="25" t="s">
        <v>51</v>
      </c>
      <c r="D6" s="27">
        <v>43192</v>
      </c>
      <c r="E6" s="25" t="s">
        <v>54</v>
      </c>
      <c r="F6" s="37" t="s">
        <v>53</v>
      </c>
    </row>
    <row r="7" spans="3:6" x14ac:dyDescent="0.3">
      <c r="C7" s="25" t="s">
        <v>51</v>
      </c>
      <c r="D7" s="27">
        <v>43192</v>
      </c>
      <c r="E7" s="25" t="s">
        <v>55</v>
      </c>
      <c r="F7" s="37" t="s">
        <v>53</v>
      </c>
    </row>
    <row r="8" spans="3:6" x14ac:dyDescent="0.3">
      <c r="C8" s="25" t="s">
        <v>51</v>
      </c>
      <c r="D8" s="27">
        <v>43192</v>
      </c>
      <c r="E8" s="25" t="s">
        <v>56</v>
      </c>
      <c r="F8" s="38" t="s">
        <v>57</v>
      </c>
    </row>
    <row r="9" spans="3:6" x14ac:dyDescent="0.3">
      <c r="C9" s="25" t="s">
        <v>51</v>
      </c>
      <c r="D9" s="27">
        <v>43192</v>
      </c>
      <c r="E9" s="25" t="s">
        <v>58</v>
      </c>
      <c r="F9" s="38" t="s">
        <v>57</v>
      </c>
    </row>
    <row r="10" spans="3:6" x14ac:dyDescent="0.3">
      <c r="C10" s="25" t="s">
        <v>51</v>
      </c>
      <c r="D10" s="27">
        <v>43192</v>
      </c>
      <c r="E10" s="25" t="s">
        <v>59</v>
      </c>
      <c r="F10" s="38" t="s">
        <v>57</v>
      </c>
    </row>
    <row r="11" spans="3:6" x14ac:dyDescent="0.3">
      <c r="C11" s="25" t="s">
        <v>51</v>
      </c>
      <c r="D11" s="27">
        <v>43371</v>
      </c>
      <c r="E11" s="25" t="s">
        <v>62</v>
      </c>
      <c r="F11" s="37" t="s">
        <v>53</v>
      </c>
    </row>
    <row r="12" spans="3:6" x14ac:dyDescent="0.3">
      <c r="C12" s="25" t="s">
        <v>51</v>
      </c>
      <c r="D12" s="27">
        <v>43371</v>
      </c>
      <c r="E12" s="25" t="s">
        <v>63</v>
      </c>
      <c r="F12" s="38" t="s">
        <v>57</v>
      </c>
    </row>
    <row r="13" spans="3:6" x14ac:dyDescent="0.3">
      <c r="C13" s="25" t="s">
        <v>51</v>
      </c>
      <c r="D13" s="27">
        <v>43553</v>
      </c>
      <c r="E13" s="25" t="s">
        <v>70</v>
      </c>
      <c r="F13" s="37" t="s">
        <v>53</v>
      </c>
    </row>
    <row r="14" spans="3:6" x14ac:dyDescent="0.3">
      <c r="C14" s="25" t="s">
        <v>51</v>
      </c>
      <c r="D14" s="27">
        <v>43553</v>
      </c>
      <c r="E14" s="25" t="s">
        <v>71</v>
      </c>
      <c r="F14" s="38" t="s">
        <v>57</v>
      </c>
    </row>
    <row r="15" spans="3:6" x14ac:dyDescent="0.3">
      <c r="C15" s="25" t="s">
        <v>51</v>
      </c>
      <c r="D15" s="27">
        <v>43735</v>
      </c>
      <c r="E15" s="25" t="s">
        <v>72</v>
      </c>
      <c r="F15" s="37" t="s">
        <v>53</v>
      </c>
    </row>
    <row r="16" spans="3:6" x14ac:dyDescent="0.3">
      <c r="C16" s="25" t="s">
        <v>51</v>
      </c>
      <c r="D16" s="27">
        <v>43735</v>
      </c>
      <c r="E16" s="25" t="s">
        <v>73</v>
      </c>
      <c r="F16" s="38" t="s">
        <v>57</v>
      </c>
    </row>
    <row r="17" spans="3:6" x14ac:dyDescent="0.3">
      <c r="C17" s="25" t="s">
        <v>51</v>
      </c>
      <c r="D17" s="27">
        <v>43909</v>
      </c>
      <c r="E17" s="25" t="s">
        <v>76</v>
      </c>
      <c r="F17" s="37" t="s">
        <v>53</v>
      </c>
    </row>
    <row r="18" spans="3:6" x14ac:dyDescent="0.3">
      <c r="C18" s="25" t="s">
        <v>51</v>
      </c>
      <c r="D18" s="27">
        <v>43909</v>
      </c>
      <c r="E18" s="25" t="s">
        <v>77</v>
      </c>
      <c r="F18" s="38" t="s">
        <v>57</v>
      </c>
    </row>
    <row r="19" spans="3:6" x14ac:dyDescent="0.3">
      <c r="C19" s="25" t="s">
        <v>51</v>
      </c>
      <c r="D19" s="27">
        <v>44043</v>
      </c>
      <c r="E19" s="25" t="s">
        <v>79</v>
      </c>
      <c r="F19" s="37" t="s">
        <v>53</v>
      </c>
    </row>
    <row r="20" spans="3:6" x14ac:dyDescent="0.3">
      <c r="C20" s="25" t="s">
        <v>51</v>
      </c>
      <c r="D20" s="27">
        <v>44043</v>
      </c>
      <c r="E20" s="25" t="s">
        <v>80</v>
      </c>
      <c r="F20" s="38" t="s">
        <v>57</v>
      </c>
    </row>
    <row r="21" spans="3:6" x14ac:dyDescent="0.3">
      <c r="C21" s="25" t="s">
        <v>51</v>
      </c>
      <c r="D21" s="27">
        <v>44286</v>
      </c>
      <c r="E21" s="25" t="s">
        <v>84</v>
      </c>
      <c r="F21" s="37" t="s">
        <v>53</v>
      </c>
    </row>
    <row r="22" spans="3:6" x14ac:dyDescent="0.3">
      <c r="C22" s="25" t="s">
        <v>51</v>
      </c>
      <c r="D22" s="27">
        <v>44286</v>
      </c>
      <c r="E22" s="25" t="s">
        <v>85</v>
      </c>
      <c r="F22" s="38" t="s">
        <v>57</v>
      </c>
    </row>
    <row r="23" spans="3:6" x14ac:dyDescent="0.3">
      <c r="C23" s="25" t="s">
        <v>51</v>
      </c>
      <c r="D23" s="27">
        <v>44651</v>
      </c>
      <c r="E23" s="25" t="s">
        <v>28</v>
      </c>
      <c r="F23" s="37" t="s">
        <v>53</v>
      </c>
    </row>
    <row r="24" spans="3:6" x14ac:dyDescent="0.3">
      <c r="C24" s="25" t="s">
        <v>51</v>
      </c>
      <c r="D24" s="27">
        <v>44651</v>
      </c>
      <c r="E24" s="25" t="s">
        <v>87</v>
      </c>
      <c r="F24" s="38" t="s">
        <v>57</v>
      </c>
    </row>
    <row r="25" spans="3:6" x14ac:dyDescent="0.3">
      <c r="C25" s="25" t="s">
        <v>51</v>
      </c>
      <c r="D25" s="27">
        <v>44834</v>
      </c>
      <c r="E25" s="25" t="s">
        <v>77</v>
      </c>
      <c r="F25" s="37" t="s">
        <v>53</v>
      </c>
    </row>
    <row r="26" spans="3:6" x14ac:dyDescent="0.3">
      <c r="C26" s="25" t="s">
        <v>51</v>
      </c>
      <c r="D26" s="27">
        <v>44834</v>
      </c>
      <c r="E26" s="25" t="s">
        <v>100</v>
      </c>
      <c r="F26" s="38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harsh doshi</cp:lastModifiedBy>
  <dcterms:created xsi:type="dcterms:W3CDTF">2011-11-28T07:51:29Z</dcterms:created>
  <dcterms:modified xsi:type="dcterms:W3CDTF">2022-10-04T08:10:47Z</dcterms:modified>
</cp:coreProperties>
</file>