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d2056ed0ee7d89/Desktop/Work/Nooresh/Nifty Calculator/May 2022/"/>
    </mc:Choice>
  </mc:AlternateContent>
  <xr:revisionPtr revIDLastSave="53" documentId="11_9D1DE0E1BEAE97FF07FB590C40751A6EE019036F" xr6:coauthVersionLast="47" xr6:coauthVersionMax="47" xr10:uidLastSave="{4CB19ACF-7D59-4F5A-9CE4-8A70A3EF2BCE}"/>
  <bookViews>
    <workbookView xWindow="-108" yWindow="-108" windowWidth="23256" windowHeight="12456" activeTab="3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6" l="1"/>
  <c r="D58" i="4" l="1"/>
  <c r="E7" i="4" l="1"/>
  <c r="F8" i="6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7" i="7" l="1"/>
  <c r="F8" i="7"/>
  <c r="F40" i="6"/>
  <c r="G40" i="6" s="1"/>
  <c r="F26" i="6"/>
  <c r="G26" i="6" s="1"/>
  <c r="F49" i="6"/>
  <c r="G49" i="6" s="1"/>
  <c r="F39" i="6"/>
  <c r="G39" i="6" s="1"/>
  <c r="F7" i="6"/>
  <c r="G7" i="6" s="1"/>
  <c r="F24" i="6"/>
  <c r="G24" i="6" s="1"/>
  <c r="F33" i="6"/>
  <c r="G33" i="6" s="1"/>
  <c r="F23" i="6"/>
  <c r="G23" i="6" s="1"/>
  <c r="F28" i="6"/>
  <c r="G28" i="6" s="1"/>
  <c r="F22" i="6"/>
  <c r="G22" i="6" s="1"/>
  <c r="F31" i="6"/>
  <c r="G31" i="6" s="1"/>
  <c r="F16" i="6"/>
  <c r="G16" i="6" s="1"/>
  <c r="F44" i="6"/>
  <c r="G44" i="6" s="1"/>
  <c r="F54" i="6"/>
  <c r="G54" i="6" s="1"/>
  <c r="F17" i="6"/>
  <c r="G17" i="6" s="1"/>
  <c r="F47" i="6"/>
  <c r="G47" i="6" s="1"/>
  <c r="F53" i="6"/>
  <c r="G53" i="6" s="1"/>
  <c r="F42" i="6"/>
  <c r="G42" i="6" s="1"/>
  <c r="F18" i="6"/>
  <c r="G18" i="6" s="1"/>
  <c r="F51" i="6"/>
  <c r="G51" i="6" s="1"/>
  <c r="F12" i="6"/>
  <c r="G12" i="6" s="1"/>
  <c r="F48" i="6"/>
  <c r="G48" i="6" s="1"/>
  <c r="E16" i="6"/>
  <c r="E28" i="6"/>
  <c r="E54" i="6"/>
  <c r="E11" i="6"/>
  <c r="E27" i="6"/>
  <c r="E46" i="6"/>
  <c r="E24" i="6"/>
  <c r="E56" i="6"/>
  <c r="E17" i="6"/>
  <c r="E47" i="6"/>
  <c r="E31" i="6"/>
  <c r="E22" i="6"/>
  <c r="E52" i="6"/>
  <c r="E45" i="6"/>
  <c r="E29" i="6"/>
  <c r="E10" i="6"/>
  <c r="E53" i="6"/>
  <c r="E33" i="6"/>
  <c r="E30" i="6"/>
  <c r="E44" i="6"/>
  <c r="E9" i="6"/>
  <c r="E15" i="6"/>
  <c r="E37" i="6"/>
  <c r="E32" i="6"/>
  <c r="E42" i="6"/>
  <c r="E40" i="6"/>
  <c r="E43" i="6"/>
  <c r="E50" i="6"/>
  <c r="E19" i="6"/>
  <c r="E26" i="6"/>
  <c r="E35" i="6"/>
  <c r="E13" i="6"/>
  <c r="E18" i="6"/>
  <c r="E51" i="6"/>
  <c r="E41" i="6"/>
  <c r="E7" i="6"/>
  <c r="E25" i="6"/>
  <c r="E8" i="6"/>
  <c r="E49" i="6"/>
  <c r="E39" i="6"/>
  <c r="E12" i="6"/>
  <c r="E48" i="6"/>
  <c r="E55" i="6"/>
  <c r="E20" i="6"/>
  <c r="E21" i="6"/>
  <c r="E14" i="6"/>
  <c r="E38" i="6"/>
  <c r="E34" i="6"/>
  <c r="E36" i="6"/>
  <c r="E23" i="6"/>
  <c r="F11" i="6"/>
  <c r="G11" i="6" s="1"/>
  <c r="F27" i="6"/>
  <c r="G27" i="6" s="1"/>
  <c r="F46" i="6"/>
  <c r="G46" i="6" s="1"/>
  <c r="F56" i="6"/>
  <c r="G56" i="6" s="1"/>
  <c r="F52" i="6"/>
  <c r="G52" i="6" s="1"/>
  <c r="F45" i="6"/>
  <c r="G45" i="6" s="1"/>
  <c r="F29" i="6"/>
  <c r="G29" i="6" s="1"/>
  <c r="F10" i="6"/>
  <c r="G10" i="6" s="1"/>
  <c r="F30" i="6"/>
  <c r="G30" i="6" s="1"/>
  <c r="F9" i="6"/>
  <c r="G9" i="6" s="1"/>
  <c r="F15" i="6"/>
  <c r="G15" i="6" s="1"/>
  <c r="F37" i="6"/>
  <c r="G37" i="6" s="1"/>
  <c r="F32" i="6"/>
  <c r="G32" i="6" s="1"/>
  <c r="F43" i="6"/>
  <c r="G43" i="6" s="1"/>
  <c r="F50" i="6"/>
  <c r="G50" i="6" s="1"/>
  <c r="F19" i="6"/>
  <c r="G19" i="6" s="1"/>
  <c r="F35" i="6"/>
  <c r="G35" i="6" s="1"/>
  <c r="F13" i="6"/>
  <c r="G13" i="6" s="1"/>
  <c r="F41" i="6"/>
  <c r="G41" i="6" s="1"/>
  <c r="F25" i="6"/>
  <c r="G25" i="6" s="1"/>
  <c r="G8" i="6"/>
  <c r="F55" i="6"/>
  <c r="G55" i="6" s="1"/>
  <c r="F20" i="6"/>
  <c r="G20" i="6" s="1"/>
  <c r="F21" i="6"/>
  <c r="G21" i="6" s="1"/>
  <c r="F14" i="6"/>
  <c r="G14" i="6" s="1"/>
  <c r="F38" i="6"/>
  <c r="G38" i="6" s="1"/>
  <c r="F34" i="6"/>
  <c r="G34" i="6" s="1"/>
  <c r="F36" i="6"/>
  <c r="G36" i="6" s="1"/>
  <c r="H7" i="6" l="1"/>
  <c r="H22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46" i="6"/>
  <c r="H25" i="6"/>
  <c r="H17" i="6"/>
  <c r="H56" i="6"/>
  <c r="H58" i="7" l="1"/>
  <c r="H45" i="6"/>
  <c r="H50" i="6"/>
  <c r="H15" i="6"/>
  <c r="H19" i="6"/>
  <c r="H44" i="6"/>
  <c r="H18" i="6"/>
  <c r="H11" i="6"/>
  <c r="H13" i="6"/>
  <c r="H23" i="6"/>
  <c r="H52" i="6"/>
  <c r="H21" i="6"/>
  <c r="H10" i="6"/>
  <c r="H43" i="6"/>
  <c r="H38" i="6"/>
  <c r="H36" i="6"/>
  <c r="H49" i="6"/>
  <c r="H47" i="6"/>
  <c r="H41" i="6"/>
  <c r="H16" i="6"/>
  <c r="H26" i="6"/>
  <c r="H55" i="6"/>
  <c r="H39" i="6"/>
  <c r="H31" i="6"/>
  <c r="H14" i="6"/>
  <c r="H9" i="6"/>
  <c r="H42" i="6"/>
  <c r="H12" i="6"/>
  <c r="H33" i="6"/>
  <c r="H48" i="6"/>
  <c r="H51" i="6"/>
  <c r="H35" i="6"/>
  <c r="H30" i="6"/>
  <c r="H24" i="6"/>
  <c r="H54" i="6"/>
  <c r="H40" i="6"/>
  <c r="H53" i="6"/>
  <c r="H32" i="6"/>
  <c r="H8" i="6"/>
  <c r="H34" i="6"/>
  <c r="H20" i="6"/>
  <c r="H27" i="6"/>
  <c r="H28" i="6"/>
  <c r="H29" i="6"/>
  <c r="H37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<sst xmlns="http://schemas.openxmlformats.org/spreadsheetml/2006/main" count="255" uniqueCount="99">
  <si>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</si>
  <si>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</si>
  <si>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</si>
  <si>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</si>
  <si>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</si>
  <si>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</si>
  <si>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</si>
  <si>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</si>
  <si>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</si>
  <si>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</si>
  <si>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</si>
  <si>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</si>
  <si>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</si>
  <si>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</si>
  <si>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</si>
  <si>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</si>
  <si>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</si>
  <si>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</si>
  <si>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</si>
  <si>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</si>
  <si>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</si>
  <si>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</si>
  <si>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</si>
  <si>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</si>
  <si>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</si>
  <si>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</si>
  <si>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</si>
  <si>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</si>
  <si>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</si>
  <si>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</si>
  <si>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</si>
  <si>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</si>
  <si>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</si>
  <si>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</si>
  <si>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</si>
  <si>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</si>
  <si>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</si>
  <si>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</si>
  <si>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</si>
  <si>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</si>
  <si>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</si>
  <si>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</si>
  <si>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</si>
  <si>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</si>
  <si>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</si>
  <si>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</si>
  <si>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</si>
  <si>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</si>
  <si>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</si>
  <si>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</si>
  <si>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</si>
  <si>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</si>
  <si>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</si>
  <si>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</si>
  <si>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</si>
  <si>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</si>
  <si>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</si>
  <si>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</si>
  <si>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</si>
  <si>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</si>
  <si>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</si>
  <si>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</si>
  <si>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</si>
  <si>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</si>
  <si>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</si>
  <si>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</si>
  <si>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CONSTRUCTION</t>
  </si>
  <si>
    <t>FINANCIAL SERVICES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</si>
  <si>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</si>
  <si>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</si>
  <si>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</si>
  <si>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</si>
  <si>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</si>
  <si>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</si>
  <si>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</si>
  <si>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</si>
  <si>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</si>
  <si>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</si>
  <si>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</si>
  <si>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</si>
  <si>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</si>
  <si>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</si>
  <si>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</si>
  <si>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</si>
  <si>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</si>
  <si>
    <t>Gail Limited</t>
  </si>
  <si>
    <t>Tata Consumer Products</t>
  </si>
  <si>
    <t>APOLLOHOSP</t>
  </si>
  <si>
    <t>Apollo Hospitals</t>
  </si>
  <si>
    <t>CONSUMER DURABLES</t>
  </si>
  <si>
    <t>AUTOMOBILE AND AUTO COMPONENTS</t>
  </si>
  <si>
    <t>CONSTRUCTION MATERIALS</t>
  </si>
  <si>
    <t>CHEMICALS</t>
  </si>
  <si>
    <t>Information Technology</t>
  </si>
  <si>
    <t>Fast Moving Consumer Goods</t>
  </si>
  <si>
    <t>Oil, Gas &amp; Consumable Fuels</t>
  </si>
  <si>
    <t>Telecommunication</t>
  </si>
  <si>
    <t>Healthcare</t>
  </si>
  <si>
    <t>Metals &amp; Mining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</si>
</sst>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1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top" wrapText="1"/>
    </xf>
    <xf numFmtId="2" fontId="10" fillId="4" borderId="10" xfId="0" applyNumberFormat="1" applyFont="1" applyFill="1" applyBorder="1" applyAlignment="1">
      <alignment horizontal="right" vertical="top" shrinkToFi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10" fillId="4" borderId="1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546735</xdr:colOff>
      <xdr:row>1</xdr:row>
      <xdr:rowOff>43815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8735" y="22669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434340</xdr:colOff>
      <xdr:row>22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84895" y="729615"/>
          <a:ext cx="2082165" cy="368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58.87% of Nifty </a:t>
          </a:r>
        </a:p>
        <a:p>
          <a:endParaRPr lang="en-US" sz="1100" b="1" baseline="0"/>
        </a:p>
        <a:p>
          <a:r>
            <a:rPr lang="en-US" sz="1100" b="1" baseline="0"/>
            <a:t>Top 20 stocks = 77.01%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endParaRPr lang="en-US" sz="1100" b="1" baseline="0"/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May 2022.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17</xdr:row>
      <xdr:rowOff>167640</xdr:rowOff>
    </xdr:from>
    <xdr:to>
      <xdr:col>10</xdr:col>
      <xdr:colOff>403860</xdr:colOff>
      <xdr:row>26</xdr:row>
      <xdr:rowOff>68580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97180" y="3459480"/>
          <a:ext cx="7124700" cy="1546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Consumer</a:t>
          </a:r>
          <a:r>
            <a:rPr lang="en-US" sz="1100" b="1" baseline="0"/>
            <a:t> goods sector is now divided into Consumer Durables and FMCG.</a:t>
          </a:r>
        </a:p>
        <a:p>
          <a:r>
            <a:rPr lang="en-US" sz="1100" b="1"/>
            <a:t>2. 'Oil and Gas' now renamed as 'Oil, Gas and consumable fuels'. Coal India now classified</a:t>
          </a:r>
          <a:r>
            <a:rPr lang="en-US" sz="1100" b="1" baseline="0"/>
            <a:t> under Oil, Gas and Consumable fuels. Earlier it was classified under metals. IOC out from index which was classified under Oil and Gas</a:t>
          </a:r>
        </a:p>
        <a:p>
          <a:r>
            <a:rPr lang="en-US" sz="1100" b="1" baseline="0"/>
            <a:t>3. 'Automobile' Sector renamed as 'Automobile and Auto Components'.</a:t>
          </a:r>
        </a:p>
        <a:p>
          <a:r>
            <a:rPr lang="en-US" sz="1100" b="1" baseline="0"/>
            <a:t>4. 'Metals' renamed as 'Metals and Mining'. Coal India no longer classified under this sector.</a:t>
          </a:r>
        </a:p>
        <a:p>
          <a:r>
            <a:rPr lang="en-US" sz="1100" b="1" baseline="0"/>
            <a:t>4. 'Cement and Cement Products' sector renamed as 'Construction Material'.</a:t>
          </a:r>
        </a:p>
        <a:p>
          <a:r>
            <a:rPr lang="en-US" sz="1100" b="1" baseline="0"/>
            <a:t>5. 'Pharma' sector renamed as 'Healthcare' and Apollo hospital is included in the index under this sector.</a:t>
          </a:r>
        </a:p>
        <a:p>
          <a:r>
            <a:rPr lang="en-US" sz="1100" b="1" baseline="0"/>
            <a:t>6. 'Fertilizers and Pesticides' sector renamed as 'Chemicals'.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workbookViewId="0">
      <selection activeCell="B6" sqref="B6:H58"/>
    </sheetView>
  </sheetViews>
  <sheetFormatPr defaultRowHeight="14.4" x14ac:dyDescent="0.3"/>
  <cols>
    <col min="1" max="1" width="11.109375" customWidth="1"/>
    <col min="2" max="2" width="38.6640625" customWidth="1"/>
    <col min="3" max="3" width="8" style="39" customWidth="1"/>
    <col min="4" max="4" width="13.88671875" style="39" customWidth="1"/>
    <col min="5" max="5" width="14.109375" customWidth="1"/>
    <col min="6" max="6" width="12.109375" style="39" customWidth="1"/>
    <col min="7" max="7" width="8.109375" style="39" bestFit="1" customWidth="1"/>
    <col min="8" max="8" width="18" style="39" customWidth="1"/>
    <col min="13" max="13" width="2.44140625" customWidth="1"/>
  </cols>
  <sheetData>
    <row r="2" spans="2:8" x14ac:dyDescent="0.3">
      <c r="B2" s="1"/>
      <c r="C2" s="56"/>
      <c r="D2" s="56"/>
      <c r="E2" s="2"/>
      <c r="F2" s="56"/>
      <c r="G2" s="56"/>
      <c r="H2" s="42"/>
    </row>
    <row r="3" spans="2:8" x14ac:dyDescent="0.3">
      <c r="B3" s="4"/>
      <c r="C3" s="57"/>
      <c r="D3" s="57"/>
      <c r="E3" s="5"/>
      <c r="F3" s="57"/>
      <c r="G3" s="57"/>
      <c r="H3" s="43"/>
    </row>
    <row r="4" spans="2:8" x14ac:dyDescent="0.3">
      <c r="B4" s="4"/>
      <c r="C4" s="57"/>
      <c r="D4" s="57"/>
      <c r="E4" s="5"/>
      <c r="F4" s="57"/>
      <c r="G4" s="57"/>
      <c r="H4" s="43"/>
    </row>
    <row r="5" spans="2:8" x14ac:dyDescent="0.3">
      <c r="B5" s="7"/>
      <c r="C5" s="58"/>
      <c r="D5" s="58"/>
      <c r="E5" s="8"/>
      <c r="F5" s="58"/>
      <c r="G5" s="58"/>
      <c r="H5" s="44"/>
    </row>
    <row r="6" spans="2:8" ht="36" x14ac:dyDescent="0.3">
      <c r="B6" s="61" t="s">
        <v>0</v>
      </c>
      <c r="C6" s="61" t="s">
        <v>6</v>
      </c>
      <c r="D6" s="61" t="s">
        <v>1</v>
      </c>
      <c r="E6" s="62" t="s">
        <v>2</v>
      </c>
      <c r="F6" s="63" t="s">
        <v>3</v>
      </c>
      <c r="G6" s="62" t="s">
        <v>7</v>
      </c>
      <c r="H6" s="62" t="s">
        <v>2</v>
      </c>
    </row>
    <row r="7" spans="2:8" ht="15" customHeight="1" x14ac:dyDescent="0.3">
      <c r="B7" s="48" t="s">
        <v>38</v>
      </c>
      <c r="C7" s="59">
        <v>2632.65</v>
      </c>
      <c r="D7" s="59">
        <v>12.51</v>
      </c>
      <c r="E7" s="29">
        <f t="shared" ref="E7:E38" si="0">$E$58*D7/100</f>
        <v>2074.7272050000001</v>
      </c>
      <c r="F7" s="64">
        <f t="shared" ref="F7:F38" si="1">C7</f>
        <v>2632.65</v>
      </c>
      <c r="G7" s="29">
        <f t="shared" ref="G7:G38" si="2">(F7-C7)/C7*100</f>
        <v>0</v>
      </c>
      <c r="H7" s="29">
        <f>E7+((E7*G7)/100)</f>
        <v>2074.7272050000001</v>
      </c>
    </row>
    <row r="8" spans="2:8" x14ac:dyDescent="0.3">
      <c r="B8" s="48" t="s">
        <v>21</v>
      </c>
      <c r="C8" s="59">
        <v>1388.95</v>
      </c>
      <c r="D8" s="59">
        <v>8.3800000000000008</v>
      </c>
      <c r="E8" s="29">
        <f t="shared" si="0"/>
        <v>1389.78529</v>
      </c>
      <c r="F8" s="64">
        <f>C8</f>
        <v>1388.95</v>
      </c>
      <c r="G8" s="29">
        <f t="shared" si="2"/>
        <v>0</v>
      </c>
      <c r="H8" s="29">
        <f t="shared" ref="H8:H38" si="3">E8+((E8*G8)/100)</f>
        <v>1389.78529</v>
      </c>
    </row>
    <row r="9" spans="2:8" x14ac:dyDescent="0.3">
      <c r="B9" s="48" t="s">
        <v>30</v>
      </c>
      <c r="C9" s="59">
        <v>1503.6</v>
      </c>
      <c r="D9" s="59">
        <v>7.58</v>
      </c>
      <c r="E9" s="29">
        <f t="shared" si="0"/>
        <v>1257.10889</v>
      </c>
      <c r="F9" s="64">
        <f t="shared" si="1"/>
        <v>1503.6</v>
      </c>
      <c r="G9" s="29">
        <f t="shared" si="2"/>
        <v>0</v>
      </c>
      <c r="H9" s="29">
        <f t="shared" si="3"/>
        <v>1257.10889</v>
      </c>
    </row>
    <row r="10" spans="2:8" x14ac:dyDescent="0.3">
      <c r="B10" s="48" t="s">
        <v>27</v>
      </c>
      <c r="C10" s="59">
        <v>752.85</v>
      </c>
      <c r="D10" s="59">
        <v>7.21</v>
      </c>
      <c r="E10" s="29">
        <f t="shared" si="0"/>
        <v>1195.7460549999998</v>
      </c>
      <c r="F10" s="64">
        <f t="shared" si="1"/>
        <v>752.85</v>
      </c>
      <c r="G10" s="29">
        <f t="shared" si="2"/>
        <v>0</v>
      </c>
      <c r="H10" s="29">
        <f t="shared" si="3"/>
        <v>1195.7460549999998</v>
      </c>
    </row>
    <row r="11" spans="2:8" x14ac:dyDescent="0.3">
      <c r="B11" s="48" t="s">
        <v>25</v>
      </c>
      <c r="C11" s="59">
        <v>2306.75</v>
      </c>
      <c r="D11" s="59">
        <v>5.75</v>
      </c>
      <c r="E11" s="29">
        <f t="shared" si="0"/>
        <v>953.61162499999989</v>
      </c>
      <c r="F11" s="64">
        <f t="shared" si="1"/>
        <v>2306.75</v>
      </c>
      <c r="G11" s="29">
        <f t="shared" si="2"/>
        <v>0</v>
      </c>
      <c r="H11" s="29">
        <f t="shared" si="3"/>
        <v>953.61162499999989</v>
      </c>
    </row>
    <row r="12" spans="2:8" x14ac:dyDescent="0.3">
      <c r="B12" s="48" t="s">
        <v>41</v>
      </c>
      <c r="C12" s="59">
        <v>3364.35</v>
      </c>
      <c r="D12" s="59">
        <v>4.8</v>
      </c>
      <c r="E12" s="29">
        <f t="shared" si="0"/>
        <v>796.05840000000001</v>
      </c>
      <c r="F12" s="64">
        <f t="shared" si="1"/>
        <v>3364.35</v>
      </c>
      <c r="G12" s="29">
        <f t="shared" si="2"/>
        <v>0</v>
      </c>
      <c r="H12" s="29">
        <f t="shared" si="3"/>
        <v>796.05840000000001</v>
      </c>
    </row>
    <row r="13" spans="2:8" x14ac:dyDescent="0.3">
      <c r="B13" s="48" t="s">
        <v>31</v>
      </c>
      <c r="C13" s="59">
        <v>1846.85</v>
      </c>
      <c r="D13" s="59">
        <v>3.74</v>
      </c>
      <c r="E13" s="29">
        <f t="shared" si="0"/>
        <v>620.26217000000008</v>
      </c>
      <c r="F13" s="64">
        <f t="shared" si="1"/>
        <v>1846.85</v>
      </c>
      <c r="G13" s="29">
        <f t="shared" si="2"/>
        <v>0</v>
      </c>
      <c r="H13" s="29">
        <f t="shared" si="3"/>
        <v>620.26217000000008</v>
      </c>
    </row>
    <row r="14" spans="2:8" x14ac:dyDescent="0.3">
      <c r="B14" s="48" t="s">
        <v>26</v>
      </c>
      <c r="C14" s="59">
        <v>270.64999999999998</v>
      </c>
      <c r="D14" s="59">
        <v>3.26</v>
      </c>
      <c r="E14" s="29">
        <f t="shared" si="0"/>
        <v>540.65632999999991</v>
      </c>
      <c r="F14" s="64">
        <f t="shared" si="1"/>
        <v>270.64999999999998</v>
      </c>
      <c r="G14" s="29">
        <f t="shared" si="2"/>
        <v>0</v>
      </c>
      <c r="H14" s="29">
        <f t="shared" si="3"/>
        <v>540.65632999999991</v>
      </c>
    </row>
    <row r="15" spans="2:8" x14ac:dyDescent="0.3">
      <c r="B15" s="48" t="s">
        <v>24</v>
      </c>
      <c r="C15" s="59">
        <v>2353.25</v>
      </c>
      <c r="D15" s="59">
        <v>2.89</v>
      </c>
      <c r="E15" s="29">
        <f t="shared" si="0"/>
        <v>479.29349499999995</v>
      </c>
      <c r="F15" s="64">
        <f t="shared" si="1"/>
        <v>2353.25</v>
      </c>
      <c r="G15" s="29">
        <f t="shared" si="2"/>
        <v>0</v>
      </c>
      <c r="H15" s="29">
        <f t="shared" si="3"/>
        <v>479.29349499999995</v>
      </c>
    </row>
    <row r="16" spans="2:8" x14ac:dyDescent="0.3">
      <c r="B16" s="48" t="s">
        <v>32</v>
      </c>
      <c r="C16" s="59">
        <v>1654.5</v>
      </c>
      <c r="D16" s="59">
        <v>2.75</v>
      </c>
      <c r="E16" s="29">
        <f t="shared" si="0"/>
        <v>456.07512499999996</v>
      </c>
      <c r="F16" s="64">
        <f t="shared" si="1"/>
        <v>1654.5</v>
      </c>
      <c r="G16" s="29">
        <f t="shared" si="2"/>
        <v>0</v>
      </c>
      <c r="H16" s="29">
        <f t="shared" si="3"/>
        <v>456.07512499999996</v>
      </c>
    </row>
    <row r="17" spans="2:8" x14ac:dyDescent="0.3">
      <c r="B17" s="48" t="s">
        <v>11</v>
      </c>
      <c r="C17" s="59">
        <v>685.2</v>
      </c>
      <c r="D17" s="59">
        <v>2.4900000000000002</v>
      </c>
      <c r="E17" s="29">
        <f t="shared" si="0"/>
        <v>412.95529500000004</v>
      </c>
      <c r="F17" s="64">
        <f t="shared" si="1"/>
        <v>685.2</v>
      </c>
      <c r="G17" s="29">
        <f t="shared" si="2"/>
        <v>0</v>
      </c>
      <c r="H17" s="29">
        <f t="shared" si="3"/>
        <v>412.95529500000004</v>
      </c>
    </row>
    <row r="18" spans="2:8" x14ac:dyDescent="0.3">
      <c r="B18" s="48" t="s">
        <v>39</v>
      </c>
      <c r="C18" s="59">
        <v>468.1</v>
      </c>
      <c r="D18" s="59">
        <v>2.4700000000000002</v>
      </c>
      <c r="E18" s="29">
        <f t="shared" si="0"/>
        <v>409.63838499999997</v>
      </c>
      <c r="F18" s="64">
        <f t="shared" si="1"/>
        <v>468.1</v>
      </c>
      <c r="G18" s="29">
        <f t="shared" si="2"/>
        <v>0</v>
      </c>
      <c r="H18" s="29">
        <f t="shared" si="3"/>
        <v>409.63838499999997</v>
      </c>
    </row>
    <row r="19" spans="2:8" x14ac:dyDescent="0.3">
      <c r="B19" s="48" t="s">
        <v>15</v>
      </c>
      <c r="C19" s="59">
        <v>700.2</v>
      </c>
      <c r="D19" s="59">
        <v>2.2799999999999998</v>
      </c>
      <c r="E19" s="29">
        <f t="shared" si="0"/>
        <v>378.12773999999996</v>
      </c>
      <c r="F19" s="64">
        <f t="shared" si="1"/>
        <v>700.2</v>
      </c>
      <c r="G19" s="29">
        <f t="shared" si="2"/>
        <v>0</v>
      </c>
      <c r="H19" s="29">
        <f t="shared" si="3"/>
        <v>378.12773999999996</v>
      </c>
    </row>
    <row r="20" spans="2:8" x14ac:dyDescent="0.3">
      <c r="B20" s="48" t="s">
        <v>13</v>
      </c>
      <c r="C20" s="59">
        <v>6082.15</v>
      </c>
      <c r="D20" s="59">
        <v>2.23</v>
      </c>
      <c r="E20" s="29">
        <f t="shared" si="0"/>
        <v>369.83546499999994</v>
      </c>
      <c r="F20" s="64">
        <f t="shared" si="1"/>
        <v>6082.15</v>
      </c>
      <c r="G20" s="29">
        <f t="shared" si="2"/>
        <v>0</v>
      </c>
      <c r="H20" s="29">
        <f t="shared" si="3"/>
        <v>369.83546499999994</v>
      </c>
    </row>
    <row r="21" spans="2:8" x14ac:dyDescent="0.3">
      <c r="B21" s="48" t="s">
        <v>10</v>
      </c>
      <c r="C21" s="59">
        <v>2859.65</v>
      </c>
      <c r="D21" s="59">
        <v>1.78</v>
      </c>
      <c r="E21" s="29">
        <f t="shared" si="0"/>
        <v>295.20499000000001</v>
      </c>
      <c r="F21" s="64">
        <f t="shared" si="1"/>
        <v>2859.65</v>
      </c>
      <c r="G21" s="29">
        <f t="shared" si="2"/>
        <v>0</v>
      </c>
      <c r="H21" s="29">
        <f t="shared" si="3"/>
        <v>295.20499000000001</v>
      </c>
    </row>
    <row r="22" spans="2:8" x14ac:dyDescent="0.3">
      <c r="B22" s="48" t="s">
        <v>20</v>
      </c>
      <c r="C22" s="59">
        <v>1040.75</v>
      </c>
      <c r="D22" s="59">
        <v>1.52</v>
      </c>
      <c r="E22" s="29">
        <f t="shared" si="0"/>
        <v>252.08516</v>
      </c>
      <c r="F22" s="64">
        <f t="shared" si="1"/>
        <v>1040.75</v>
      </c>
      <c r="G22" s="29">
        <f t="shared" si="2"/>
        <v>0</v>
      </c>
      <c r="H22" s="29">
        <f t="shared" si="3"/>
        <v>252.08516</v>
      </c>
    </row>
    <row r="23" spans="2:8" x14ac:dyDescent="0.3">
      <c r="B23" s="48" t="s">
        <v>34</v>
      </c>
      <c r="C23" s="59">
        <v>7966.35</v>
      </c>
      <c r="D23" s="59">
        <v>1.46</v>
      </c>
      <c r="E23" s="29">
        <f t="shared" si="0"/>
        <v>242.13442999999998</v>
      </c>
      <c r="F23" s="64">
        <f t="shared" si="1"/>
        <v>7966.35</v>
      </c>
      <c r="G23" s="29">
        <f t="shared" si="2"/>
        <v>0</v>
      </c>
      <c r="H23" s="29">
        <f t="shared" si="3"/>
        <v>242.13442999999998</v>
      </c>
    </row>
    <row r="24" spans="2:8" x14ac:dyDescent="0.3">
      <c r="B24" s="48" t="s">
        <v>33</v>
      </c>
      <c r="C24" s="59">
        <v>1034.3499999999999</v>
      </c>
      <c r="D24" s="59">
        <v>1.36</v>
      </c>
      <c r="E24" s="29">
        <f t="shared" si="0"/>
        <v>225.54988</v>
      </c>
      <c r="F24" s="64">
        <f t="shared" si="1"/>
        <v>1034.3499999999999</v>
      </c>
      <c r="G24" s="29">
        <f t="shared" si="2"/>
        <v>0</v>
      </c>
      <c r="H24" s="29">
        <f t="shared" si="3"/>
        <v>225.54988</v>
      </c>
    </row>
    <row r="25" spans="2:8" x14ac:dyDescent="0.3">
      <c r="B25" s="48" t="s">
        <v>40</v>
      </c>
      <c r="C25" s="59">
        <v>860.6</v>
      </c>
      <c r="D25" s="59">
        <v>1.28</v>
      </c>
      <c r="E25" s="29">
        <f t="shared" si="0"/>
        <v>212.28223999999997</v>
      </c>
      <c r="F25" s="64">
        <f t="shared" si="1"/>
        <v>860.6</v>
      </c>
      <c r="G25" s="29">
        <f t="shared" si="2"/>
        <v>0</v>
      </c>
      <c r="H25" s="29">
        <f t="shared" si="3"/>
        <v>212.28223999999997</v>
      </c>
    </row>
    <row r="26" spans="2:8" x14ac:dyDescent="0.3">
      <c r="B26" s="48" t="s">
        <v>50</v>
      </c>
      <c r="C26" s="59">
        <v>2216</v>
      </c>
      <c r="D26" s="59">
        <v>1.27</v>
      </c>
      <c r="E26" s="29">
        <f t="shared" si="0"/>
        <v>210.623785</v>
      </c>
      <c r="F26" s="64">
        <f t="shared" si="1"/>
        <v>2216</v>
      </c>
      <c r="G26" s="29">
        <f t="shared" si="2"/>
        <v>0</v>
      </c>
      <c r="H26" s="29">
        <f t="shared" si="3"/>
        <v>210.623785</v>
      </c>
    </row>
    <row r="27" spans="2:8" x14ac:dyDescent="0.3">
      <c r="B27" s="48" t="s">
        <v>43</v>
      </c>
      <c r="C27" s="59">
        <v>1055.6500000000001</v>
      </c>
      <c r="D27" s="59">
        <v>1.17</v>
      </c>
      <c r="E27" s="29">
        <f t="shared" si="0"/>
        <v>194.03923499999996</v>
      </c>
      <c r="F27" s="64">
        <f t="shared" si="1"/>
        <v>1055.6500000000001</v>
      </c>
      <c r="G27" s="29">
        <f t="shared" si="2"/>
        <v>0</v>
      </c>
      <c r="H27" s="29">
        <f t="shared" si="3"/>
        <v>194.03923499999996</v>
      </c>
    </row>
    <row r="28" spans="2:8" x14ac:dyDescent="0.3">
      <c r="B28" s="48" t="s">
        <v>37</v>
      </c>
      <c r="C28" s="59">
        <v>232.9</v>
      </c>
      <c r="D28" s="59">
        <v>1.1000000000000001</v>
      </c>
      <c r="E28" s="29">
        <f t="shared" si="0"/>
        <v>182.43005000000002</v>
      </c>
      <c r="F28" s="64">
        <f t="shared" si="1"/>
        <v>232.9</v>
      </c>
      <c r="G28" s="29">
        <f t="shared" si="2"/>
        <v>0</v>
      </c>
      <c r="H28" s="29">
        <f t="shared" si="3"/>
        <v>182.43005000000002</v>
      </c>
    </row>
    <row r="29" spans="2:8" x14ac:dyDescent="0.3">
      <c r="B29" s="48" t="s">
        <v>42</v>
      </c>
      <c r="C29" s="59">
        <v>443.55</v>
      </c>
      <c r="D29" s="59">
        <v>1.1000000000000001</v>
      </c>
      <c r="E29" s="29">
        <f t="shared" si="0"/>
        <v>182.43005000000002</v>
      </c>
      <c r="F29" s="64">
        <f t="shared" si="1"/>
        <v>443.55</v>
      </c>
      <c r="G29" s="29">
        <f t="shared" si="2"/>
        <v>0</v>
      </c>
      <c r="H29" s="29">
        <f t="shared" si="3"/>
        <v>182.43005000000002</v>
      </c>
    </row>
    <row r="30" spans="2:8" x14ac:dyDescent="0.3">
      <c r="B30" s="48" t="s">
        <v>48</v>
      </c>
      <c r="C30" s="59">
        <v>12934</v>
      </c>
      <c r="D30" s="59">
        <v>1.08</v>
      </c>
      <c r="E30" s="29">
        <f t="shared" si="0"/>
        <v>179.11314000000002</v>
      </c>
      <c r="F30" s="64">
        <f t="shared" si="1"/>
        <v>12934</v>
      </c>
      <c r="G30" s="29">
        <f t="shared" si="2"/>
        <v>0</v>
      </c>
      <c r="H30" s="29">
        <f t="shared" si="3"/>
        <v>179.11314000000002</v>
      </c>
    </row>
    <row r="31" spans="2:8" x14ac:dyDescent="0.3">
      <c r="B31" s="48" t="s">
        <v>35</v>
      </c>
      <c r="C31" s="59">
        <v>156</v>
      </c>
      <c r="D31" s="59">
        <v>1.02</v>
      </c>
      <c r="E31" s="29">
        <f t="shared" si="0"/>
        <v>169.16240999999999</v>
      </c>
      <c r="F31" s="64">
        <f t="shared" si="1"/>
        <v>156</v>
      </c>
      <c r="G31" s="29">
        <f t="shared" si="2"/>
        <v>0</v>
      </c>
      <c r="H31" s="29">
        <f t="shared" si="3"/>
        <v>169.16240999999999</v>
      </c>
    </row>
    <row r="32" spans="2:8" x14ac:dyDescent="0.3">
      <c r="B32" s="48" t="s">
        <v>44</v>
      </c>
      <c r="C32" s="59">
        <v>1180.25</v>
      </c>
      <c r="D32" s="59">
        <v>1.01</v>
      </c>
      <c r="E32" s="29">
        <f t="shared" si="0"/>
        <v>167.50395499999999</v>
      </c>
      <c r="F32" s="64">
        <f t="shared" si="1"/>
        <v>1180.25</v>
      </c>
      <c r="G32" s="29">
        <f t="shared" si="2"/>
        <v>0</v>
      </c>
      <c r="H32" s="29">
        <f t="shared" si="3"/>
        <v>167.50395499999999</v>
      </c>
    </row>
    <row r="33" spans="2:8" x14ac:dyDescent="0.3">
      <c r="B33" s="48" t="s">
        <v>46</v>
      </c>
      <c r="C33" s="59">
        <v>6082.6</v>
      </c>
      <c r="D33" s="59">
        <v>0.97</v>
      </c>
      <c r="E33" s="29">
        <f t="shared" si="0"/>
        <v>160.870135</v>
      </c>
      <c r="F33" s="64">
        <f t="shared" si="1"/>
        <v>6082.6</v>
      </c>
      <c r="G33" s="29">
        <f t="shared" si="2"/>
        <v>0</v>
      </c>
      <c r="H33" s="29">
        <f t="shared" si="3"/>
        <v>160.870135</v>
      </c>
    </row>
    <row r="34" spans="2:8" x14ac:dyDescent="0.3">
      <c r="B34" s="48" t="s">
        <v>47</v>
      </c>
      <c r="C34" s="59">
        <v>478.05</v>
      </c>
      <c r="D34" s="59">
        <v>0.97</v>
      </c>
      <c r="E34" s="29">
        <f t="shared" si="0"/>
        <v>160.870135</v>
      </c>
      <c r="F34" s="64">
        <f t="shared" si="1"/>
        <v>478.05</v>
      </c>
      <c r="G34" s="29">
        <f t="shared" si="2"/>
        <v>0</v>
      </c>
      <c r="H34" s="29">
        <f t="shared" si="3"/>
        <v>160.870135</v>
      </c>
    </row>
    <row r="35" spans="2:8" x14ac:dyDescent="0.3">
      <c r="B35" s="48" t="s">
        <v>74</v>
      </c>
      <c r="C35" s="59">
        <v>17691.5</v>
      </c>
      <c r="D35" s="59">
        <v>0.87</v>
      </c>
      <c r="E35" s="29">
        <f t="shared" si="0"/>
        <v>144.285585</v>
      </c>
      <c r="F35" s="64">
        <f t="shared" si="1"/>
        <v>17691.5</v>
      </c>
      <c r="G35" s="29">
        <f t="shared" si="2"/>
        <v>0</v>
      </c>
      <c r="H35" s="29">
        <f t="shared" si="3"/>
        <v>144.285585</v>
      </c>
    </row>
    <row r="36" spans="2:8" x14ac:dyDescent="0.3">
      <c r="B36" s="48" t="s">
        <v>23</v>
      </c>
      <c r="C36" s="59">
        <v>422.55</v>
      </c>
      <c r="D36" s="59">
        <v>0.85</v>
      </c>
      <c r="E36" s="29">
        <f t="shared" si="0"/>
        <v>140.96867499999999</v>
      </c>
      <c r="F36" s="64">
        <f t="shared" si="1"/>
        <v>422.55</v>
      </c>
      <c r="G36" s="29">
        <f t="shared" si="2"/>
        <v>0</v>
      </c>
      <c r="H36" s="29">
        <f t="shared" si="3"/>
        <v>140.96867499999999</v>
      </c>
    </row>
    <row r="37" spans="2:8" x14ac:dyDescent="0.3">
      <c r="B37" s="48" t="s">
        <v>29</v>
      </c>
      <c r="C37" s="59">
        <v>930.85</v>
      </c>
      <c r="D37" s="59">
        <v>0.83</v>
      </c>
      <c r="E37" s="29">
        <f t="shared" si="0"/>
        <v>137.65176499999998</v>
      </c>
      <c r="F37" s="64">
        <f t="shared" si="1"/>
        <v>930.85</v>
      </c>
      <c r="G37" s="29">
        <f t="shared" si="2"/>
        <v>0</v>
      </c>
      <c r="H37" s="29">
        <f t="shared" si="3"/>
        <v>137.65176499999998</v>
      </c>
    </row>
    <row r="38" spans="2:8" x14ac:dyDescent="0.3">
      <c r="B38" s="48" t="s">
        <v>79</v>
      </c>
      <c r="C38" s="59">
        <v>598.95000000000005</v>
      </c>
      <c r="D38" s="59">
        <v>0.77</v>
      </c>
      <c r="E38" s="29">
        <f t="shared" si="0"/>
        <v>127.70103499999999</v>
      </c>
      <c r="F38" s="64">
        <f t="shared" si="1"/>
        <v>598.95000000000005</v>
      </c>
      <c r="G38" s="29">
        <f t="shared" si="2"/>
        <v>0</v>
      </c>
      <c r="H38" s="29">
        <f t="shared" si="3"/>
        <v>127.70103499999999</v>
      </c>
    </row>
    <row r="39" spans="2:8" x14ac:dyDescent="0.3">
      <c r="B39" s="48" t="s">
        <v>36</v>
      </c>
      <c r="C39" s="59">
        <v>151.25</v>
      </c>
      <c r="D39" s="59">
        <v>0.76</v>
      </c>
      <c r="E39" s="29">
        <f t="shared" ref="E39:E56" si="4">$E$58*D39/100</f>
        <v>126.04258</v>
      </c>
      <c r="F39" s="64">
        <f t="shared" ref="F39:F56" si="5">C39</f>
        <v>151.25</v>
      </c>
      <c r="G39" s="29">
        <f t="shared" ref="G39:G56" si="6">(F39-C39)/C39*100</f>
        <v>0</v>
      </c>
      <c r="H39" s="29">
        <f t="shared" ref="H39:H56" si="7">E39+((E39*G39)/100)</f>
        <v>126.04258</v>
      </c>
    </row>
    <row r="40" spans="2:8" x14ac:dyDescent="0.3">
      <c r="B40" s="48" t="s">
        <v>49</v>
      </c>
      <c r="C40" s="59">
        <v>1428.6</v>
      </c>
      <c r="D40" s="59">
        <v>0.74</v>
      </c>
      <c r="E40" s="29">
        <f t="shared" si="4"/>
        <v>122.72566999999999</v>
      </c>
      <c r="F40" s="64">
        <f t="shared" si="5"/>
        <v>1428.6</v>
      </c>
      <c r="G40" s="29">
        <f t="shared" si="6"/>
        <v>0</v>
      </c>
      <c r="H40" s="29">
        <f t="shared" si="7"/>
        <v>122.72566999999999</v>
      </c>
    </row>
    <row r="41" spans="2:8" x14ac:dyDescent="0.3">
      <c r="B41" s="48" t="s">
        <v>9</v>
      </c>
      <c r="C41" s="59">
        <v>739.85</v>
      </c>
      <c r="D41" s="59">
        <v>0.73</v>
      </c>
      <c r="E41" s="29">
        <f t="shared" si="4"/>
        <v>121.06721499999999</v>
      </c>
      <c r="F41" s="64">
        <f t="shared" si="5"/>
        <v>739.85</v>
      </c>
      <c r="G41" s="29">
        <f t="shared" si="6"/>
        <v>0</v>
      </c>
      <c r="H41" s="29">
        <f t="shared" si="7"/>
        <v>121.06721499999999</v>
      </c>
    </row>
    <row r="42" spans="2:8" x14ac:dyDescent="0.3">
      <c r="B42" s="48" t="s">
        <v>18</v>
      </c>
      <c r="C42" s="59">
        <v>4369.6499999999996</v>
      </c>
      <c r="D42" s="59">
        <v>0.73</v>
      </c>
      <c r="E42" s="29">
        <f t="shared" si="4"/>
        <v>121.06721499999999</v>
      </c>
      <c r="F42" s="64">
        <f t="shared" si="5"/>
        <v>4369.6499999999996</v>
      </c>
      <c r="G42" s="29">
        <f t="shared" si="6"/>
        <v>0</v>
      </c>
      <c r="H42" s="29">
        <f t="shared" si="7"/>
        <v>121.06721499999999</v>
      </c>
    </row>
    <row r="43" spans="2:8" x14ac:dyDescent="0.3">
      <c r="B43" s="48" t="s">
        <v>61</v>
      </c>
      <c r="C43" s="59">
        <v>551.25</v>
      </c>
      <c r="D43" s="59">
        <v>0.73</v>
      </c>
      <c r="E43" s="29">
        <f t="shared" si="4"/>
        <v>121.06721499999999</v>
      </c>
      <c r="F43" s="64">
        <f t="shared" si="5"/>
        <v>551.25</v>
      </c>
      <c r="G43" s="29">
        <f t="shared" si="6"/>
        <v>0</v>
      </c>
      <c r="H43" s="29">
        <f t="shared" si="7"/>
        <v>121.06721499999999</v>
      </c>
    </row>
    <row r="44" spans="2:8" x14ac:dyDescent="0.3">
      <c r="B44" s="48" t="s">
        <v>16</v>
      </c>
      <c r="C44" s="59">
        <v>992.95</v>
      </c>
      <c r="D44" s="59">
        <v>0.71</v>
      </c>
      <c r="E44" s="29">
        <f t="shared" si="4"/>
        <v>117.75030499999998</v>
      </c>
      <c r="F44" s="64">
        <f t="shared" si="5"/>
        <v>992.95</v>
      </c>
      <c r="G44" s="29">
        <f t="shared" si="6"/>
        <v>0</v>
      </c>
      <c r="H44" s="29">
        <f t="shared" si="7"/>
        <v>117.75030499999998</v>
      </c>
    </row>
    <row r="45" spans="2:8" x14ac:dyDescent="0.3">
      <c r="B45" s="48" t="s">
        <v>83</v>
      </c>
      <c r="C45" s="59">
        <v>1174.1500000000001</v>
      </c>
      <c r="D45" s="59">
        <v>0.71</v>
      </c>
      <c r="E45" s="29">
        <f t="shared" si="4"/>
        <v>117.75030499999998</v>
      </c>
      <c r="F45" s="64">
        <f t="shared" si="5"/>
        <v>1174.1500000000001</v>
      </c>
      <c r="G45" s="29">
        <f t="shared" si="6"/>
        <v>0</v>
      </c>
      <c r="H45" s="29">
        <f t="shared" si="7"/>
        <v>117.75030499999998</v>
      </c>
    </row>
    <row r="46" spans="2:8" x14ac:dyDescent="0.3">
      <c r="B46" s="48" t="s">
        <v>12</v>
      </c>
      <c r="C46" s="59">
        <v>3864.1</v>
      </c>
      <c r="D46" s="59">
        <v>0.69</v>
      </c>
      <c r="E46" s="29">
        <f t="shared" si="4"/>
        <v>114.43339499999998</v>
      </c>
      <c r="F46" s="64">
        <f t="shared" si="5"/>
        <v>3864.1</v>
      </c>
      <c r="G46" s="29">
        <f t="shared" si="6"/>
        <v>0</v>
      </c>
      <c r="H46" s="29">
        <f t="shared" si="7"/>
        <v>114.43339499999998</v>
      </c>
    </row>
    <row r="47" spans="2:8" x14ac:dyDescent="0.3">
      <c r="B47" s="48" t="s">
        <v>82</v>
      </c>
      <c r="C47" s="59">
        <v>3591.3</v>
      </c>
      <c r="D47" s="59">
        <v>0.63</v>
      </c>
      <c r="E47" s="29">
        <f t="shared" si="4"/>
        <v>104.482665</v>
      </c>
      <c r="F47" s="64">
        <f t="shared" si="5"/>
        <v>3591.3</v>
      </c>
      <c r="G47" s="29">
        <f t="shared" si="6"/>
        <v>0</v>
      </c>
      <c r="H47" s="29">
        <f t="shared" si="7"/>
        <v>104.482665</v>
      </c>
    </row>
    <row r="48" spans="2:8" x14ac:dyDescent="0.3">
      <c r="B48" s="48" t="s">
        <v>84</v>
      </c>
      <c r="C48" s="59">
        <v>759.75</v>
      </c>
      <c r="D48" s="59">
        <v>0.63</v>
      </c>
      <c r="E48" s="29">
        <f t="shared" si="4"/>
        <v>104.482665</v>
      </c>
      <c r="F48" s="64">
        <f t="shared" si="5"/>
        <v>759.75</v>
      </c>
      <c r="G48" s="29">
        <f t="shared" si="6"/>
        <v>0</v>
      </c>
      <c r="H48" s="29">
        <f t="shared" si="7"/>
        <v>104.482665</v>
      </c>
    </row>
    <row r="49" spans="2:9" x14ac:dyDescent="0.3">
      <c r="B49" s="48" t="s">
        <v>69</v>
      </c>
      <c r="C49" s="59">
        <v>3647.8</v>
      </c>
      <c r="D49" s="59">
        <v>0.59</v>
      </c>
      <c r="E49" s="29">
        <f t="shared" si="4"/>
        <v>97.848844999999983</v>
      </c>
      <c r="F49" s="64">
        <f t="shared" si="5"/>
        <v>3647.8</v>
      </c>
      <c r="G49" s="29">
        <f t="shared" si="6"/>
        <v>0</v>
      </c>
      <c r="H49" s="29">
        <f t="shared" si="7"/>
        <v>97.848844999999983</v>
      </c>
    </row>
    <row r="50" spans="2:9" x14ac:dyDescent="0.3">
      <c r="B50" s="48" t="s">
        <v>45</v>
      </c>
      <c r="C50" s="59">
        <v>779.6</v>
      </c>
      <c r="D50" s="59">
        <v>0.59</v>
      </c>
      <c r="E50" s="29">
        <f t="shared" si="4"/>
        <v>97.848844999999983</v>
      </c>
      <c r="F50" s="64">
        <f t="shared" si="5"/>
        <v>779.6</v>
      </c>
      <c r="G50" s="29">
        <f t="shared" si="6"/>
        <v>0</v>
      </c>
      <c r="H50" s="29">
        <f t="shared" si="7"/>
        <v>97.848844999999983</v>
      </c>
    </row>
    <row r="51" spans="2:9" x14ac:dyDescent="0.3">
      <c r="B51" s="48" t="s">
        <v>87</v>
      </c>
      <c r="C51" s="59">
        <v>3979.3</v>
      </c>
      <c r="D51" s="59">
        <v>0.56000000000000005</v>
      </c>
      <c r="E51" s="29">
        <f t="shared" si="4"/>
        <v>92.873480000000001</v>
      </c>
      <c r="F51" s="64">
        <f t="shared" si="5"/>
        <v>3979.3</v>
      </c>
      <c r="G51" s="29">
        <f t="shared" si="6"/>
        <v>0</v>
      </c>
      <c r="H51" s="29">
        <f t="shared" si="7"/>
        <v>92.873480000000001</v>
      </c>
    </row>
    <row r="52" spans="2:9" x14ac:dyDescent="0.3">
      <c r="B52" s="48" t="s">
        <v>17</v>
      </c>
      <c r="C52" s="59">
        <v>192.9</v>
      </c>
      <c r="D52" s="59">
        <v>0.56000000000000005</v>
      </c>
      <c r="E52" s="29">
        <f t="shared" si="4"/>
        <v>92.873480000000001</v>
      </c>
      <c r="F52" s="64">
        <f t="shared" si="5"/>
        <v>192.9</v>
      </c>
      <c r="G52" s="29">
        <f t="shared" si="6"/>
        <v>0</v>
      </c>
      <c r="H52" s="29">
        <f t="shared" si="7"/>
        <v>92.873480000000001</v>
      </c>
    </row>
    <row r="53" spans="2:9" x14ac:dyDescent="0.3">
      <c r="B53" s="48" t="s">
        <v>19</v>
      </c>
      <c r="C53" s="59">
        <v>2780.75</v>
      </c>
      <c r="D53" s="59">
        <v>0.53</v>
      </c>
      <c r="E53" s="29">
        <f t="shared" si="4"/>
        <v>87.898115000000004</v>
      </c>
      <c r="F53" s="64">
        <f t="shared" si="5"/>
        <v>2780.75</v>
      </c>
      <c r="G53" s="29">
        <f t="shared" si="6"/>
        <v>0</v>
      </c>
      <c r="H53" s="29">
        <f t="shared" si="7"/>
        <v>87.898115000000004</v>
      </c>
    </row>
    <row r="54" spans="2:9" x14ac:dyDescent="0.3">
      <c r="B54" s="48" t="s">
        <v>22</v>
      </c>
      <c r="C54" s="59">
        <v>2773.9</v>
      </c>
      <c r="D54" s="59">
        <v>0.5</v>
      </c>
      <c r="E54" s="29">
        <f t="shared" si="4"/>
        <v>82.922749999999994</v>
      </c>
      <c r="F54" s="64">
        <f t="shared" si="5"/>
        <v>2773.9</v>
      </c>
      <c r="G54" s="29">
        <f t="shared" si="6"/>
        <v>0</v>
      </c>
      <c r="H54" s="29">
        <f t="shared" si="7"/>
        <v>82.922749999999994</v>
      </c>
    </row>
    <row r="55" spans="2:9" x14ac:dyDescent="0.3">
      <c r="B55" s="48" t="s">
        <v>14</v>
      </c>
      <c r="C55" s="59">
        <v>326.2</v>
      </c>
      <c r="D55" s="59">
        <v>0.43</v>
      </c>
      <c r="E55" s="29">
        <f t="shared" si="4"/>
        <v>71.313564999999997</v>
      </c>
      <c r="F55" s="64">
        <f t="shared" si="5"/>
        <v>326.2</v>
      </c>
      <c r="G55" s="29">
        <f t="shared" si="6"/>
        <v>0</v>
      </c>
      <c r="H55" s="29">
        <f t="shared" si="7"/>
        <v>71.313564999999997</v>
      </c>
    </row>
    <row r="56" spans="2:9" x14ac:dyDescent="0.3">
      <c r="B56" s="48" t="s">
        <v>75</v>
      </c>
      <c r="C56" s="59">
        <v>22116.3</v>
      </c>
      <c r="D56" s="59">
        <v>0.41</v>
      </c>
      <c r="E56" s="29">
        <f t="shared" si="4"/>
        <v>67.99665499999999</v>
      </c>
      <c r="F56" s="64">
        <f t="shared" si="5"/>
        <v>22116.3</v>
      </c>
      <c r="G56" s="29">
        <f t="shared" si="6"/>
        <v>0</v>
      </c>
      <c r="H56" s="29">
        <f t="shared" si="7"/>
        <v>67.99665499999999</v>
      </c>
    </row>
    <row r="57" spans="2:9" x14ac:dyDescent="0.3">
      <c r="B57" s="23"/>
      <c r="C57" s="64"/>
      <c r="D57" s="29"/>
      <c r="E57" s="21"/>
      <c r="F57" s="64"/>
      <c r="G57" s="29"/>
      <c r="H57" s="29"/>
    </row>
    <row r="58" spans="2:9" ht="21" customHeight="1" x14ac:dyDescent="0.4">
      <c r="B58" s="16"/>
      <c r="C58" s="69"/>
      <c r="D58" s="47">
        <f>SUM(D7:D57)</f>
        <v>99.979999999999976</v>
      </c>
      <c r="E58" s="17">
        <v>16584.55</v>
      </c>
      <c r="F58" s="65"/>
      <c r="G58" s="66"/>
      <c r="H58" s="45">
        <f>SUM(H7:H57)</f>
        <v>16581.233089999998</v>
      </c>
      <c r="I58" t="s">
        <v>8</v>
      </c>
    </row>
    <row r="59" spans="2:9" ht="42" x14ac:dyDescent="0.4">
      <c r="B59" s="12"/>
      <c r="C59" s="60"/>
      <c r="D59" s="60"/>
      <c r="E59" s="13" t="s">
        <v>4</v>
      </c>
      <c r="F59" s="67"/>
      <c r="G59" s="68"/>
      <c r="H59" s="46" t="s">
        <v>5</v>
      </c>
    </row>
  </sheetData>
  <sortState xmlns:xlrd2="http://schemas.microsoft.com/office/spreadsheetml/2017/richdata2"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49" workbookViewId="0">
      <selection activeCell="E58" sqref="E58"/>
    </sheetView>
  </sheetViews>
  <sheetFormatPr defaultRowHeight="14.4" x14ac:dyDescent="0.3"/>
  <cols>
    <col min="2" max="2" width="26.88671875" customWidth="1"/>
    <col min="3" max="3" width="8" customWidth="1"/>
    <col min="4" max="4" width="12.44140625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48" t="s">
        <v>38</v>
      </c>
      <c r="C7" s="49">
        <v>2632.65</v>
      </c>
      <c r="D7" s="49">
        <v>12.51</v>
      </c>
      <c r="E7" s="21">
        <f t="shared" ref="E7:E38" si="0">$E$58*D7/100</f>
        <v>2074.7272050000001</v>
      </c>
      <c r="F7" s="22">
        <f>C7*0.9</f>
        <v>2369.3850000000002</v>
      </c>
      <c r="G7" s="26">
        <f t="shared" ref="G7:G38" si="1">(F7-C7)/C7*100</f>
        <v>-9.9999999999999947</v>
      </c>
      <c r="H7" s="21">
        <f t="shared" ref="H7:H38" si="2">E7+((E7*G7)/100)</f>
        <v>1867.2544845000002</v>
      </c>
    </row>
    <row r="8" spans="2:8" x14ac:dyDescent="0.3">
      <c r="B8" s="48" t="s">
        <v>21</v>
      </c>
      <c r="C8" s="49">
        <v>1388.95</v>
      </c>
      <c r="D8" s="49">
        <v>8.3800000000000008</v>
      </c>
      <c r="E8" s="21">
        <f t="shared" si="0"/>
        <v>1389.78529</v>
      </c>
      <c r="F8" s="22">
        <f t="shared" ref="F8:F56" si="3">C8*0.9</f>
        <v>1250.0550000000001</v>
      </c>
      <c r="G8" s="26">
        <f t="shared" si="1"/>
        <v>-9.9999999999999982</v>
      </c>
      <c r="H8" s="21">
        <f t="shared" si="2"/>
        <v>1250.8067610000001</v>
      </c>
    </row>
    <row r="9" spans="2:8" x14ac:dyDescent="0.3">
      <c r="B9" s="48" t="s">
        <v>30</v>
      </c>
      <c r="C9" s="49">
        <v>1503.6</v>
      </c>
      <c r="D9" s="49">
        <v>7.58</v>
      </c>
      <c r="E9" s="21">
        <f t="shared" si="0"/>
        <v>1257.10889</v>
      </c>
      <c r="F9" s="22">
        <f t="shared" si="3"/>
        <v>1353.24</v>
      </c>
      <c r="G9" s="26">
        <f t="shared" si="1"/>
        <v>-9.9999999999999929</v>
      </c>
      <c r="H9" s="21">
        <f t="shared" si="2"/>
        <v>1131.398001</v>
      </c>
    </row>
    <row r="10" spans="2:8" x14ac:dyDescent="0.3">
      <c r="B10" s="48" t="s">
        <v>27</v>
      </c>
      <c r="C10" s="49">
        <v>752.85</v>
      </c>
      <c r="D10" s="49">
        <v>7.21</v>
      </c>
      <c r="E10" s="21">
        <f t="shared" si="0"/>
        <v>1195.7460549999998</v>
      </c>
      <c r="F10" s="22">
        <f t="shared" si="3"/>
        <v>677.56500000000005</v>
      </c>
      <c r="G10" s="26">
        <f t="shared" si="1"/>
        <v>-9.9999999999999947</v>
      </c>
      <c r="H10" s="21">
        <f t="shared" si="2"/>
        <v>1076.1714494999999</v>
      </c>
    </row>
    <row r="11" spans="2:8" x14ac:dyDescent="0.3">
      <c r="B11" s="48" t="s">
        <v>25</v>
      </c>
      <c r="C11" s="49">
        <v>2306.75</v>
      </c>
      <c r="D11" s="49">
        <v>5.75</v>
      </c>
      <c r="E11" s="21">
        <f t="shared" si="0"/>
        <v>953.61162499999989</v>
      </c>
      <c r="F11" s="22">
        <f t="shared" si="3"/>
        <v>2076.0750000000003</v>
      </c>
      <c r="G11" s="26">
        <f t="shared" si="1"/>
        <v>-9.9999999999999876</v>
      </c>
      <c r="H11" s="21">
        <f t="shared" si="2"/>
        <v>858.25046250000003</v>
      </c>
    </row>
    <row r="12" spans="2:8" x14ac:dyDescent="0.3">
      <c r="B12" s="48" t="s">
        <v>41</v>
      </c>
      <c r="C12" s="49">
        <v>3364.35</v>
      </c>
      <c r="D12" s="49">
        <v>4.8</v>
      </c>
      <c r="E12" s="21">
        <f t="shared" si="0"/>
        <v>796.05840000000001</v>
      </c>
      <c r="F12" s="22">
        <f t="shared" si="3"/>
        <v>3027.915</v>
      </c>
      <c r="G12" s="26">
        <f t="shared" si="1"/>
        <v>-10</v>
      </c>
      <c r="H12" s="21">
        <f t="shared" si="2"/>
        <v>716.45255999999995</v>
      </c>
    </row>
    <row r="13" spans="2:8" x14ac:dyDescent="0.3">
      <c r="B13" s="48" t="s">
        <v>31</v>
      </c>
      <c r="C13" s="49">
        <v>1846.85</v>
      </c>
      <c r="D13" s="49">
        <v>3.74</v>
      </c>
      <c r="E13" s="21">
        <f t="shared" si="0"/>
        <v>620.26217000000008</v>
      </c>
      <c r="F13" s="22">
        <f t="shared" si="3"/>
        <v>1662.165</v>
      </c>
      <c r="G13" s="26">
        <f t="shared" si="1"/>
        <v>-9.9999999999999982</v>
      </c>
      <c r="H13" s="21">
        <f t="shared" si="2"/>
        <v>558.23595300000011</v>
      </c>
    </row>
    <row r="14" spans="2:8" x14ac:dyDescent="0.3">
      <c r="B14" s="48" t="s">
        <v>26</v>
      </c>
      <c r="C14" s="49">
        <v>270.64999999999998</v>
      </c>
      <c r="D14" s="49">
        <v>3.26</v>
      </c>
      <c r="E14" s="21">
        <f t="shared" si="0"/>
        <v>540.65632999999991</v>
      </c>
      <c r="F14" s="22">
        <f t="shared" si="3"/>
        <v>243.58499999999998</v>
      </c>
      <c r="G14" s="26">
        <f t="shared" si="1"/>
        <v>-10</v>
      </c>
      <c r="H14" s="21">
        <f t="shared" si="2"/>
        <v>486.59069699999992</v>
      </c>
    </row>
    <row r="15" spans="2:8" x14ac:dyDescent="0.3">
      <c r="B15" s="48" t="s">
        <v>24</v>
      </c>
      <c r="C15" s="49">
        <v>2353.25</v>
      </c>
      <c r="D15" s="49">
        <v>2.89</v>
      </c>
      <c r="E15" s="21">
        <f t="shared" si="0"/>
        <v>479.29349499999995</v>
      </c>
      <c r="F15" s="22">
        <f t="shared" si="3"/>
        <v>2117.9250000000002</v>
      </c>
      <c r="G15" s="26">
        <f t="shared" si="1"/>
        <v>-9.9999999999999929</v>
      </c>
      <c r="H15" s="21">
        <f t="shared" si="2"/>
        <v>431.36414550000001</v>
      </c>
    </row>
    <row r="16" spans="2:8" x14ac:dyDescent="0.3">
      <c r="B16" s="48" t="s">
        <v>32</v>
      </c>
      <c r="C16" s="49">
        <v>1654.5</v>
      </c>
      <c r="D16" s="49">
        <v>2.75</v>
      </c>
      <c r="E16" s="21">
        <f t="shared" si="0"/>
        <v>456.07512499999996</v>
      </c>
      <c r="F16" s="22">
        <f t="shared" si="3"/>
        <v>1489.05</v>
      </c>
      <c r="G16" s="26">
        <f t="shared" si="1"/>
        <v>-10.000000000000004</v>
      </c>
      <c r="H16" s="21">
        <f t="shared" si="2"/>
        <v>410.46761249999997</v>
      </c>
    </row>
    <row r="17" spans="2:8" x14ac:dyDescent="0.3">
      <c r="B17" s="48" t="s">
        <v>11</v>
      </c>
      <c r="C17" s="49">
        <v>685.2</v>
      </c>
      <c r="D17" s="49">
        <v>2.4900000000000002</v>
      </c>
      <c r="E17" s="21">
        <f t="shared" si="0"/>
        <v>412.95529500000004</v>
      </c>
      <c r="F17" s="22">
        <f t="shared" si="3"/>
        <v>616.68000000000006</v>
      </c>
      <c r="G17" s="26">
        <f t="shared" si="1"/>
        <v>-9.9999999999999964</v>
      </c>
      <c r="H17" s="21">
        <f t="shared" si="2"/>
        <v>371.65976550000005</v>
      </c>
    </row>
    <row r="18" spans="2:8" x14ac:dyDescent="0.3">
      <c r="B18" s="48" t="s">
        <v>39</v>
      </c>
      <c r="C18" s="49">
        <v>468.1</v>
      </c>
      <c r="D18" s="49">
        <v>2.4700000000000002</v>
      </c>
      <c r="E18" s="21">
        <f t="shared" si="0"/>
        <v>409.63838499999997</v>
      </c>
      <c r="F18" s="22">
        <f t="shared" si="3"/>
        <v>421.29</v>
      </c>
      <c r="G18" s="26">
        <f t="shared" si="1"/>
        <v>-10</v>
      </c>
      <c r="H18" s="21">
        <f t="shared" si="2"/>
        <v>368.67454649999996</v>
      </c>
    </row>
    <row r="19" spans="2:8" x14ac:dyDescent="0.3">
      <c r="B19" s="48" t="s">
        <v>15</v>
      </c>
      <c r="C19" s="49">
        <v>700.2</v>
      </c>
      <c r="D19" s="49">
        <v>2.2799999999999998</v>
      </c>
      <c r="E19" s="21">
        <f t="shared" si="0"/>
        <v>378.12773999999996</v>
      </c>
      <c r="F19" s="22">
        <f t="shared" si="3"/>
        <v>630.18000000000006</v>
      </c>
      <c r="G19" s="26">
        <f t="shared" si="1"/>
        <v>-9.9999999999999964</v>
      </c>
      <c r="H19" s="21">
        <f t="shared" si="2"/>
        <v>340.31496599999997</v>
      </c>
    </row>
    <row r="20" spans="2:8" x14ac:dyDescent="0.3">
      <c r="B20" s="48" t="s">
        <v>13</v>
      </c>
      <c r="C20" s="49">
        <v>6082.15</v>
      </c>
      <c r="D20" s="49">
        <v>2.23</v>
      </c>
      <c r="E20" s="21">
        <f t="shared" si="0"/>
        <v>369.83546499999994</v>
      </c>
      <c r="F20" s="22">
        <f t="shared" si="3"/>
        <v>5473.9349999999995</v>
      </c>
      <c r="G20" s="26">
        <f t="shared" si="1"/>
        <v>-10.000000000000004</v>
      </c>
      <c r="H20" s="21">
        <f t="shared" si="2"/>
        <v>332.85191849999995</v>
      </c>
    </row>
    <row r="21" spans="2:8" x14ac:dyDescent="0.3">
      <c r="B21" s="48" t="s">
        <v>10</v>
      </c>
      <c r="C21" s="49">
        <v>2859.65</v>
      </c>
      <c r="D21" s="49">
        <v>1.78</v>
      </c>
      <c r="E21" s="21">
        <f t="shared" si="0"/>
        <v>295.20499000000001</v>
      </c>
      <c r="F21" s="22">
        <f t="shared" si="3"/>
        <v>2573.6849999999999</v>
      </c>
      <c r="G21" s="26">
        <f t="shared" si="1"/>
        <v>-10.000000000000005</v>
      </c>
      <c r="H21" s="21">
        <f t="shared" si="2"/>
        <v>265.68449099999998</v>
      </c>
    </row>
    <row r="22" spans="2:8" x14ac:dyDescent="0.3">
      <c r="B22" s="48" t="s">
        <v>20</v>
      </c>
      <c r="C22" s="49">
        <v>1040.75</v>
      </c>
      <c r="D22" s="49">
        <v>1.52</v>
      </c>
      <c r="E22" s="21">
        <f t="shared" si="0"/>
        <v>252.08516</v>
      </c>
      <c r="F22" s="22">
        <f t="shared" si="3"/>
        <v>936.67500000000007</v>
      </c>
      <c r="G22" s="26">
        <f t="shared" si="1"/>
        <v>-9.9999999999999929</v>
      </c>
      <c r="H22" s="21">
        <f t="shared" si="2"/>
        <v>226.87664400000003</v>
      </c>
    </row>
    <row r="23" spans="2:8" x14ac:dyDescent="0.3">
      <c r="B23" s="48" t="s">
        <v>34</v>
      </c>
      <c r="C23" s="49">
        <v>7966.35</v>
      </c>
      <c r="D23" s="49">
        <v>1.46</v>
      </c>
      <c r="E23" s="21">
        <f t="shared" si="0"/>
        <v>242.13442999999998</v>
      </c>
      <c r="F23" s="22">
        <f t="shared" si="3"/>
        <v>7169.7150000000001</v>
      </c>
      <c r="G23" s="26">
        <f t="shared" si="1"/>
        <v>-10.000000000000002</v>
      </c>
      <c r="H23" s="21">
        <f t="shared" si="2"/>
        <v>217.92098699999997</v>
      </c>
    </row>
    <row r="24" spans="2:8" x14ac:dyDescent="0.3">
      <c r="B24" s="48" t="s">
        <v>33</v>
      </c>
      <c r="C24" s="49">
        <v>1034.3499999999999</v>
      </c>
      <c r="D24" s="49">
        <v>1.36</v>
      </c>
      <c r="E24" s="21">
        <f t="shared" si="0"/>
        <v>225.54988</v>
      </c>
      <c r="F24" s="22">
        <f t="shared" si="3"/>
        <v>930.91499999999996</v>
      </c>
      <c r="G24" s="26">
        <f t="shared" si="1"/>
        <v>-9.9999999999999947</v>
      </c>
      <c r="H24" s="21">
        <f t="shared" si="2"/>
        <v>202.99489200000002</v>
      </c>
    </row>
    <row r="25" spans="2:8" x14ac:dyDescent="0.3">
      <c r="B25" s="48" t="s">
        <v>40</v>
      </c>
      <c r="C25" s="49">
        <v>860.6</v>
      </c>
      <c r="D25" s="49">
        <v>1.28</v>
      </c>
      <c r="E25" s="21">
        <f t="shared" si="0"/>
        <v>212.28223999999997</v>
      </c>
      <c r="F25" s="22">
        <f t="shared" si="3"/>
        <v>774.54000000000008</v>
      </c>
      <c r="G25" s="26">
        <f t="shared" si="1"/>
        <v>-9.9999999999999929</v>
      </c>
      <c r="H25" s="21">
        <f t="shared" si="2"/>
        <v>191.05401599999999</v>
      </c>
    </row>
    <row r="26" spans="2:8" x14ac:dyDescent="0.3">
      <c r="B26" s="48" t="s">
        <v>50</v>
      </c>
      <c r="C26" s="49">
        <v>2216</v>
      </c>
      <c r="D26" s="49">
        <v>1.27</v>
      </c>
      <c r="E26" s="21">
        <f t="shared" si="0"/>
        <v>210.623785</v>
      </c>
      <c r="F26" s="22">
        <f t="shared" si="3"/>
        <v>1994.4</v>
      </c>
      <c r="G26" s="26">
        <f t="shared" si="1"/>
        <v>-9.9999999999999964</v>
      </c>
      <c r="H26" s="21">
        <f t="shared" si="2"/>
        <v>189.5614065</v>
      </c>
    </row>
    <row r="27" spans="2:8" x14ac:dyDescent="0.3">
      <c r="B27" s="48" t="s">
        <v>43</v>
      </c>
      <c r="C27" s="49">
        <v>1055.6500000000001</v>
      </c>
      <c r="D27" s="49">
        <v>1.17</v>
      </c>
      <c r="E27" s="21">
        <f t="shared" si="0"/>
        <v>194.03923499999996</v>
      </c>
      <c r="F27" s="22">
        <f t="shared" si="3"/>
        <v>950.08500000000015</v>
      </c>
      <c r="G27" s="26">
        <f t="shared" si="1"/>
        <v>-9.9999999999999929</v>
      </c>
      <c r="H27" s="21">
        <f t="shared" si="2"/>
        <v>174.63531149999997</v>
      </c>
    </row>
    <row r="28" spans="2:8" x14ac:dyDescent="0.3">
      <c r="B28" s="48" t="s">
        <v>37</v>
      </c>
      <c r="C28" s="49">
        <v>232.9</v>
      </c>
      <c r="D28" s="49">
        <v>1.1000000000000001</v>
      </c>
      <c r="E28" s="21">
        <f t="shared" si="0"/>
        <v>182.43005000000002</v>
      </c>
      <c r="F28" s="22">
        <f t="shared" si="3"/>
        <v>209.61</v>
      </c>
      <c r="G28" s="26">
        <f t="shared" si="1"/>
        <v>-9.9999999999999964</v>
      </c>
      <c r="H28" s="21">
        <f t="shared" si="2"/>
        <v>164.18704500000001</v>
      </c>
    </row>
    <row r="29" spans="2:8" x14ac:dyDescent="0.3">
      <c r="B29" s="48" t="s">
        <v>42</v>
      </c>
      <c r="C29" s="49">
        <v>443.55</v>
      </c>
      <c r="D29" s="49">
        <v>1.1000000000000001</v>
      </c>
      <c r="E29" s="21">
        <f t="shared" si="0"/>
        <v>182.43005000000002</v>
      </c>
      <c r="F29" s="22">
        <f t="shared" si="3"/>
        <v>399.19499999999999</v>
      </c>
      <c r="G29" s="26">
        <f t="shared" si="1"/>
        <v>-10.000000000000004</v>
      </c>
      <c r="H29" s="21">
        <f t="shared" si="2"/>
        <v>164.18704500000001</v>
      </c>
    </row>
    <row r="30" spans="2:8" x14ac:dyDescent="0.3">
      <c r="B30" s="48" t="s">
        <v>48</v>
      </c>
      <c r="C30" s="49">
        <v>12934</v>
      </c>
      <c r="D30" s="49">
        <v>1.08</v>
      </c>
      <c r="E30" s="21">
        <f t="shared" si="0"/>
        <v>179.11314000000002</v>
      </c>
      <c r="F30" s="22">
        <f t="shared" si="3"/>
        <v>11640.6</v>
      </c>
      <c r="G30" s="26">
        <f t="shared" si="1"/>
        <v>-9.9999999999999982</v>
      </c>
      <c r="H30" s="21">
        <f t="shared" si="2"/>
        <v>161.20182600000001</v>
      </c>
    </row>
    <row r="31" spans="2:8" x14ac:dyDescent="0.3">
      <c r="B31" s="48" t="s">
        <v>35</v>
      </c>
      <c r="C31" s="49">
        <v>156</v>
      </c>
      <c r="D31" s="49">
        <v>1.02</v>
      </c>
      <c r="E31" s="21">
        <f t="shared" si="0"/>
        <v>169.16240999999999</v>
      </c>
      <c r="F31" s="22">
        <f t="shared" si="3"/>
        <v>140.4</v>
      </c>
      <c r="G31" s="26">
        <f t="shared" si="1"/>
        <v>-9.9999999999999964</v>
      </c>
      <c r="H31" s="21">
        <f t="shared" si="2"/>
        <v>152.24616900000001</v>
      </c>
    </row>
    <row r="32" spans="2:8" x14ac:dyDescent="0.3">
      <c r="B32" s="48" t="s">
        <v>44</v>
      </c>
      <c r="C32" s="49">
        <v>1180.25</v>
      </c>
      <c r="D32" s="49">
        <v>1.01</v>
      </c>
      <c r="E32" s="21">
        <f t="shared" si="0"/>
        <v>167.50395499999999</v>
      </c>
      <c r="F32" s="22">
        <f t="shared" si="3"/>
        <v>1062.2250000000001</v>
      </c>
      <c r="G32" s="26">
        <f t="shared" si="1"/>
        <v>-9.9999999999999876</v>
      </c>
      <c r="H32" s="21">
        <f t="shared" si="2"/>
        <v>150.75355950000002</v>
      </c>
    </row>
    <row r="33" spans="2:8" x14ac:dyDescent="0.3">
      <c r="B33" s="48" t="s">
        <v>46</v>
      </c>
      <c r="C33" s="49">
        <v>6082.6</v>
      </c>
      <c r="D33" s="49">
        <v>0.97</v>
      </c>
      <c r="E33" s="21">
        <f t="shared" si="0"/>
        <v>160.870135</v>
      </c>
      <c r="F33" s="22">
        <f t="shared" si="3"/>
        <v>5474.34</v>
      </c>
      <c r="G33" s="26">
        <f t="shared" si="1"/>
        <v>-10.000000000000004</v>
      </c>
      <c r="H33" s="21">
        <f t="shared" si="2"/>
        <v>144.78312149999999</v>
      </c>
    </row>
    <row r="34" spans="2:8" x14ac:dyDescent="0.3">
      <c r="B34" s="48" t="s">
        <v>47</v>
      </c>
      <c r="C34" s="49">
        <v>478.05</v>
      </c>
      <c r="D34" s="49">
        <v>0.97</v>
      </c>
      <c r="E34" s="21">
        <f t="shared" si="0"/>
        <v>160.870135</v>
      </c>
      <c r="F34" s="22">
        <f t="shared" si="3"/>
        <v>430.245</v>
      </c>
      <c r="G34" s="26">
        <f t="shared" si="1"/>
        <v>-10</v>
      </c>
      <c r="H34" s="21">
        <f t="shared" si="2"/>
        <v>144.78312149999999</v>
      </c>
    </row>
    <row r="35" spans="2:8" x14ac:dyDescent="0.3">
      <c r="B35" s="48" t="s">
        <v>74</v>
      </c>
      <c r="C35" s="49">
        <v>17691.5</v>
      </c>
      <c r="D35" s="49">
        <v>0.87</v>
      </c>
      <c r="E35" s="21">
        <f t="shared" si="0"/>
        <v>144.285585</v>
      </c>
      <c r="F35" s="22">
        <f t="shared" si="3"/>
        <v>15922.35</v>
      </c>
      <c r="G35" s="26">
        <f t="shared" si="1"/>
        <v>-9.9999999999999982</v>
      </c>
      <c r="H35" s="21">
        <f t="shared" si="2"/>
        <v>129.85702649999999</v>
      </c>
    </row>
    <row r="36" spans="2:8" x14ac:dyDescent="0.3">
      <c r="B36" s="48" t="s">
        <v>23</v>
      </c>
      <c r="C36" s="49">
        <v>422.55</v>
      </c>
      <c r="D36" s="49">
        <v>0.85</v>
      </c>
      <c r="E36" s="21">
        <f t="shared" si="0"/>
        <v>140.96867499999999</v>
      </c>
      <c r="F36" s="22">
        <f t="shared" si="3"/>
        <v>380.29500000000002</v>
      </c>
      <c r="G36" s="26">
        <f t="shared" si="1"/>
        <v>-10</v>
      </c>
      <c r="H36" s="21">
        <f t="shared" si="2"/>
        <v>126.87180749999999</v>
      </c>
    </row>
    <row r="37" spans="2:8" x14ac:dyDescent="0.3">
      <c r="B37" s="48" t="s">
        <v>29</v>
      </c>
      <c r="C37" s="49">
        <v>930.85</v>
      </c>
      <c r="D37" s="49">
        <v>0.83</v>
      </c>
      <c r="E37" s="21">
        <f t="shared" si="0"/>
        <v>137.65176499999998</v>
      </c>
      <c r="F37" s="22">
        <f t="shared" si="3"/>
        <v>837.76499999999999</v>
      </c>
      <c r="G37" s="26">
        <f t="shared" si="1"/>
        <v>-10.000000000000004</v>
      </c>
      <c r="H37" s="21">
        <f t="shared" si="2"/>
        <v>123.88658849999999</v>
      </c>
    </row>
    <row r="38" spans="2:8" x14ac:dyDescent="0.3">
      <c r="B38" s="48" t="s">
        <v>79</v>
      </c>
      <c r="C38" s="49">
        <v>598.95000000000005</v>
      </c>
      <c r="D38" s="49">
        <v>0.77</v>
      </c>
      <c r="E38" s="21">
        <f t="shared" si="0"/>
        <v>127.70103499999999</v>
      </c>
      <c r="F38" s="22">
        <f t="shared" si="3"/>
        <v>539.05500000000006</v>
      </c>
      <c r="G38" s="26">
        <f t="shared" si="1"/>
        <v>-9.9999999999999964</v>
      </c>
      <c r="H38" s="21">
        <f t="shared" si="2"/>
        <v>114.9309315</v>
      </c>
    </row>
    <row r="39" spans="2:8" x14ac:dyDescent="0.3">
      <c r="B39" s="48" t="s">
        <v>36</v>
      </c>
      <c r="C39" s="49">
        <v>151.25</v>
      </c>
      <c r="D39" s="49">
        <v>0.76</v>
      </c>
      <c r="E39" s="21">
        <f t="shared" ref="E39:E56" si="4">$E$58*D39/100</f>
        <v>126.04258</v>
      </c>
      <c r="F39" s="22">
        <f t="shared" si="3"/>
        <v>136.125</v>
      </c>
      <c r="G39" s="26">
        <f t="shared" ref="G39:G56" si="5">(F39-C39)/C39*100</f>
        <v>-10</v>
      </c>
      <c r="H39" s="21">
        <f t="shared" ref="H39:H56" si="6">E39+((E39*G39)/100)</f>
        <v>113.438322</v>
      </c>
    </row>
    <row r="40" spans="2:8" x14ac:dyDescent="0.3">
      <c r="B40" s="48" t="s">
        <v>49</v>
      </c>
      <c r="C40" s="49">
        <v>1428.6</v>
      </c>
      <c r="D40" s="49">
        <v>0.74</v>
      </c>
      <c r="E40" s="21">
        <f t="shared" si="4"/>
        <v>122.72566999999999</v>
      </c>
      <c r="F40" s="22">
        <f t="shared" si="3"/>
        <v>1285.74</v>
      </c>
      <c r="G40" s="26">
        <f t="shared" si="5"/>
        <v>-9.9999999999999929</v>
      </c>
      <c r="H40" s="21">
        <f t="shared" si="6"/>
        <v>110.453103</v>
      </c>
    </row>
    <row r="41" spans="2:8" x14ac:dyDescent="0.3">
      <c r="B41" s="48" t="s">
        <v>9</v>
      </c>
      <c r="C41" s="49">
        <v>739.85</v>
      </c>
      <c r="D41" s="49">
        <v>0.73</v>
      </c>
      <c r="E41" s="21">
        <f t="shared" si="4"/>
        <v>121.06721499999999</v>
      </c>
      <c r="F41" s="22">
        <f t="shared" si="3"/>
        <v>665.86500000000001</v>
      </c>
      <c r="G41" s="26">
        <f t="shared" si="5"/>
        <v>-10.000000000000002</v>
      </c>
      <c r="H41" s="21">
        <f t="shared" si="6"/>
        <v>108.96049349999998</v>
      </c>
    </row>
    <row r="42" spans="2:8" x14ac:dyDescent="0.3">
      <c r="B42" s="48" t="s">
        <v>18</v>
      </c>
      <c r="C42" s="49">
        <v>4369.6499999999996</v>
      </c>
      <c r="D42" s="49">
        <v>0.73</v>
      </c>
      <c r="E42" s="21">
        <f t="shared" si="4"/>
        <v>121.06721499999999</v>
      </c>
      <c r="F42" s="22">
        <f t="shared" si="3"/>
        <v>3932.6849999999999</v>
      </c>
      <c r="G42" s="26">
        <f t="shared" si="5"/>
        <v>-9.9999999999999929</v>
      </c>
      <c r="H42" s="21">
        <f t="shared" si="6"/>
        <v>108.9604935</v>
      </c>
    </row>
    <row r="43" spans="2:8" x14ac:dyDescent="0.3">
      <c r="B43" s="48" t="s">
        <v>61</v>
      </c>
      <c r="C43" s="49">
        <v>551.25</v>
      </c>
      <c r="D43" s="49">
        <v>0.73</v>
      </c>
      <c r="E43" s="21">
        <f t="shared" si="4"/>
        <v>121.06721499999999</v>
      </c>
      <c r="F43" s="22">
        <f t="shared" si="3"/>
        <v>496.125</v>
      </c>
      <c r="G43" s="26">
        <f t="shared" si="5"/>
        <v>-10</v>
      </c>
      <c r="H43" s="21">
        <f t="shared" si="6"/>
        <v>108.96049349999998</v>
      </c>
    </row>
    <row r="44" spans="2:8" x14ac:dyDescent="0.3">
      <c r="B44" s="48" t="s">
        <v>16</v>
      </c>
      <c r="C44" s="49">
        <v>992.95</v>
      </c>
      <c r="D44" s="49">
        <v>0.71</v>
      </c>
      <c r="E44" s="21">
        <f t="shared" si="4"/>
        <v>117.75030499999998</v>
      </c>
      <c r="F44" s="22">
        <f t="shared" si="3"/>
        <v>893.65500000000009</v>
      </c>
      <c r="G44" s="26">
        <f t="shared" si="5"/>
        <v>-9.9999999999999947</v>
      </c>
      <c r="H44" s="21">
        <f t="shared" si="6"/>
        <v>105.9752745</v>
      </c>
    </row>
    <row r="45" spans="2:8" x14ac:dyDescent="0.3">
      <c r="B45" s="48" t="s">
        <v>83</v>
      </c>
      <c r="C45" s="49">
        <v>1174.1500000000001</v>
      </c>
      <c r="D45" s="49">
        <v>0.71</v>
      </c>
      <c r="E45" s="21">
        <f t="shared" si="4"/>
        <v>117.75030499999998</v>
      </c>
      <c r="F45" s="22">
        <f t="shared" si="3"/>
        <v>1056.7350000000001</v>
      </c>
      <c r="G45" s="26">
        <f t="shared" si="5"/>
        <v>-9.9999999999999964</v>
      </c>
      <c r="H45" s="21">
        <f t="shared" si="6"/>
        <v>105.97527449999998</v>
      </c>
    </row>
    <row r="46" spans="2:8" x14ac:dyDescent="0.3">
      <c r="B46" s="48" t="s">
        <v>12</v>
      </c>
      <c r="C46" s="49">
        <v>3864.1</v>
      </c>
      <c r="D46" s="49">
        <v>0.69</v>
      </c>
      <c r="E46" s="21">
        <f t="shared" si="4"/>
        <v>114.43339499999998</v>
      </c>
      <c r="F46" s="22">
        <f t="shared" si="3"/>
        <v>3477.69</v>
      </c>
      <c r="G46" s="26">
        <f t="shared" si="5"/>
        <v>-9.9999999999999964</v>
      </c>
      <c r="H46" s="21">
        <f t="shared" si="6"/>
        <v>102.99005549999998</v>
      </c>
    </row>
    <row r="47" spans="2:8" x14ac:dyDescent="0.3">
      <c r="B47" s="48" t="s">
        <v>82</v>
      </c>
      <c r="C47" s="49">
        <v>3591.3</v>
      </c>
      <c r="D47" s="49">
        <v>0.63</v>
      </c>
      <c r="E47" s="21">
        <f t="shared" si="4"/>
        <v>104.482665</v>
      </c>
      <c r="F47" s="22">
        <f t="shared" si="3"/>
        <v>3232.17</v>
      </c>
      <c r="G47" s="26">
        <f t="shared" si="5"/>
        <v>-10.000000000000002</v>
      </c>
      <c r="H47" s="21">
        <f t="shared" si="6"/>
        <v>94.034398499999995</v>
      </c>
    </row>
    <row r="48" spans="2:8" x14ac:dyDescent="0.3">
      <c r="B48" s="48" t="s">
        <v>84</v>
      </c>
      <c r="C48" s="49">
        <v>759.75</v>
      </c>
      <c r="D48" s="49">
        <v>0.63</v>
      </c>
      <c r="E48" s="21">
        <f t="shared" si="4"/>
        <v>104.482665</v>
      </c>
      <c r="F48" s="22">
        <f t="shared" si="3"/>
        <v>683.77499999999998</v>
      </c>
      <c r="G48" s="26">
        <f t="shared" si="5"/>
        <v>-10.000000000000004</v>
      </c>
      <c r="H48" s="21">
        <f t="shared" si="6"/>
        <v>94.034398499999995</v>
      </c>
    </row>
    <row r="49" spans="2:8" x14ac:dyDescent="0.3">
      <c r="B49" s="48" t="s">
        <v>69</v>
      </c>
      <c r="C49" s="49">
        <v>3647.8</v>
      </c>
      <c r="D49" s="49">
        <v>0.59</v>
      </c>
      <c r="E49" s="21">
        <f t="shared" si="4"/>
        <v>97.848844999999983</v>
      </c>
      <c r="F49" s="22">
        <f t="shared" si="3"/>
        <v>3283.0200000000004</v>
      </c>
      <c r="G49" s="26">
        <f t="shared" si="5"/>
        <v>-9.9999999999999929</v>
      </c>
      <c r="H49" s="21">
        <f t="shared" si="6"/>
        <v>88.063960499999993</v>
      </c>
    </row>
    <row r="50" spans="2:8" x14ac:dyDescent="0.3">
      <c r="B50" s="48" t="s">
        <v>45</v>
      </c>
      <c r="C50" s="49">
        <v>779.6</v>
      </c>
      <c r="D50" s="49">
        <v>0.59</v>
      </c>
      <c r="E50" s="21">
        <f t="shared" si="4"/>
        <v>97.848844999999983</v>
      </c>
      <c r="F50" s="22">
        <f t="shared" si="3"/>
        <v>701.64</v>
      </c>
      <c r="G50" s="26">
        <f t="shared" si="5"/>
        <v>-10.000000000000005</v>
      </c>
      <c r="H50" s="21">
        <f t="shared" si="6"/>
        <v>88.063960499999979</v>
      </c>
    </row>
    <row r="51" spans="2:8" x14ac:dyDescent="0.3">
      <c r="B51" s="48" t="s">
        <v>87</v>
      </c>
      <c r="C51" s="49">
        <v>3979.3</v>
      </c>
      <c r="D51" s="49">
        <v>0.56000000000000005</v>
      </c>
      <c r="E51" s="21">
        <f t="shared" si="4"/>
        <v>92.873480000000001</v>
      </c>
      <c r="F51" s="22">
        <f t="shared" si="3"/>
        <v>3581.3700000000003</v>
      </c>
      <c r="G51" s="26">
        <f t="shared" si="5"/>
        <v>-9.9999999999999947</v>
      </c>
      <c r="H51" s="21">
        <f t="shared" si="6"/>
        <v>83.586132000000006</v>
      </c>
    </row>
    <row r="52" spans="2:8" x14ac:dyDescent="0.3">
      <c r="B52" s="48" t="s">
        <v>17</v>
      </c>
      <c r="C52" s="49">
        <v>192.9</v>
      </c>
      <c r="D52" s="49">
        <v>0.56000000000000005</v>
      </c>
      <c r="E52" s="21">
        <f t="shared" si="4"/>
        <v>92.873480000000001</v>
      </c>
      <c r="F52" s="22">
        <f t="shared" si="3"/>
        <v>173.61</v>
      </c>
      <c r="G52" s="26">
        <f t="shared" si="5"/>
        <v>-9.9999999999999947</v>
      </c>
      <c r="H52" s="21">
        <f t="shared" si="6"/>
        <v>83.586132000000006</v>
      </c>
    </row>
    <row r="53" spans="2:8" x14ac:dyDescent="0.3">
      <c r="B53" s="48" t="s">
        <v>19</v>
      </c>
      <c r="C53" s="49">
        <v>2780.75</v>
      </c>
      <c r="D53" s="49">
        <v>0.53</v>
      </c>
      <c r="E53" s="21">
        <f t="shared" si="4"/>
        <v>87.898115000000004</v>
      </c>
      <c r="F53" s="22">
        <f t="shared" si="3"/>
        <v>2502.6750000000002</v>
      </c>
      <c r="G53" s="26">
        <f t="shared" si="5"/>
        <v>-9.9999999999999929</v>
      </c>
      <c r="H53" s="21">
        <f t="shared" si="6"/>
        <v>79.108303500000005</v>
      </c>
    </row>
    <row r="54" spans="2:8" x14ac:dyDescent="0.3">
      <c r="B54" s="48" t="s">
        <v>22</v>
      </c>
      <c r="C54" s="49">
        <v>2773.9</v>
      </c>
      <c r="D54" s="49">
        <v>0.5</v>
      </c>
      <c r="E54" s="21">
        <f t="shared" si="4"/>
        <v>82.922749999999994</v>
      </c>
      <c r="F54" s="22">
        <f t="shared" si="3"/>
        <v>2496.5100000000002</v>
      </c>
      <c r="G54" s="26">
        <f t="shared" si="5"/>
        <v>-9.9999999999999947</v>
      </c>
      <c r="H54" s="21">
        <f t="shared" si="6"/>
        <v>74.630475000000004</v>
      </c>
    </row>
    <row r="55" spans="2:8" x14ac:dyDescent="0.3">
      <c r="B55" s="48" t="s">
        <v>14</v>
      </c>
      <c r="C55" s="49">
        <v>326.2</v>
      </c>
      <c r="D55" s="49">
        <v>0.43</v>
      </c>
      <c r="E55" s="21">
        <f t="shared" si="4"/>
        <v>71.313564999999997</v>
      </c>
      <c r="F55" s="22">
        <f t="shared" si="3"/>
        <v>293.58</v>
      </c>
      <c r="G55" s="26">
        <f t="shared" si="5"/>
        <v>-10.000000000000002</v>
      </c>
      <c r="H55" s="21">
        <f t="shared" si="6"/>
        <v>64.182208500000002</v>
      </c>
    </row>
    <row r="56" spans="2:8" x14ac:dyDescent="0.3">
      <c r="B56" s="48" t="s">
        <v>75</v>
      </c>
      <c r="C56" s="49">
        <v>22116.3</v>
      </c>
      <c r="D56" s="49">
        <v>0.41</v>
      </c>
      <c r="E56" s="21">
        <f t="shared" si="4"/>
        <v>67.99665499999999</v>
      </c>
      <c r="F56" s="22">
        <f t="shared" si="3"/>
        <v>19904.669999999998</v>
      </c>
      <c r="G56" s="26">
        <f t="shared" si="5"/>
        <v>-10.000000000000005</v>
      </c>
      <c r="H56" s="21">
        <f t="shared" si="6"/>
        <v>61.196989499999987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99.979999999999976</v>
      </c>
      <c r="E58" s="17">
        <v>16584.55</v>
      </c>
      <c r="F58" s="18"/>
      <c r="G58" s="19"/>
      <c r="H58" s="17">
        <f>SUM(H7:H57)</f>
        <v>14923.109781000008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34" workbookViewId="0">
      <selection activeCell="F59" sqref="F59"/>
    </sheetView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48" t="s">
        <v>38</v>
      </c>
      <c r="C7" s="49">
        <v>2632.65</v>
      </c>
      <c r="D7" s="49">
        <v>12.51</v>
      </c>
      <c r="E7" s="21">
        <f t="shared" ref="E7:E38" si="0">$E$58*D7/100</f>
        <v>2074.7272050000001</v>
      </c>
      <c r="F7" s="22">
        <f t="shared" ref="F7:F38" si="1">C7*1.1</f>
        <v>2895.9150000000004</v>
      </c>
      <c r="G7" s="26">
        <f t="shared" ref="G7:G38" si="2">(F7-C7)/C7*100</f>
        <v>10.000000000000012</v>
      </c>
      <c r="H7" s="21">
        <f t="shared" ref="H7:H38" si="3">E7+((E7*G7)/100)</f>
        <v>2282.1999255000005</v>
      </c>
    </row>
    <row r="8" spans="2:8" x14ac:dyDescent="0.3">
      <c r="B8" s="48" t="s">
        <v>21</v>
      </c>
      <c r="C8" s="49">
        <v>1388.95</v>
      </c>
      <c r="D8" s="49">
        <v>8.3800000000000008</v>
      </c>
      <c r="E8" s="21">
        <f t="shared" si="0"/>
        <v>1389.78529</v>
      </c>
      <c r="F8" s="22">
        <f t="shared" si="1"/>
        <v>1527.8450000000003</v>
      </c>
      <c r="G8" s="26">
        <f t="shared" si="2"/>
        <v>10.000000000000014</v>
      </c>
      <c r="H8" s="21">
        <f t="shared" si="3"/>
        <v>1528.7638190000002</v>
      </c>
    </row>
    <row r="9" spans="2:8" x14ac:dyDescent="0.3">
      <c r="B9" s="48" t="s">
        <v>30</v>
      </c>
      <c r="C9" s="49">
        <v>1503.6</v>
      </c>
      <c r="D9" s="49">
        <v>7.58</v>
      </c>
      <c r="E9" s="21">
        <f t="shared" si="0"/>
        <v>1257.10889</v>
      </c>
      <c r="F9" s="22">
        <f t="shared" si="1"/>
        <v>1653.96</v>
      </c>
      <c r="G9" s="26">
        <f t="shared" si="2"/>
        <v>10.000000000000009</v>
      </c>
      <c r="H9" s="21">
        <f t="shared" si="3"/>
        <v>1382.8197790000002</v>
      </c>
    </row>
    <row r="10" spans="2:8" x14ac:dyDescent="0.3">
      <c r="B10" s="48" t="s">
        <v>27</v>
      </c>
      <c r="C10" s="49">
        <v>752.85</v>
      </c>
      <c r="D10" s="49">
        <v>7.21</v>
      </c>
      <c r="E10" s="21">
        <f t="shared" si="0"/>
        <v>1195.7460549999998</v>
      </c>
      <c r="F10" s="22">
        <f t="shared" si="1"/>
        <v>828.1350000000001</v>
      </c>
      <c r="G10" s="26">
        <f t="shared" si="2"/>
        <v>10.000000000000011</v>
      </c>
      <c r="H10" s="21">
        <f t="shared" si="3"/>
        <v>1315.3206605</v>
      </c>
    </row>
    <row r="11" spans="2:8" x14ac:dyDescent="0.3">
      <c r="B11" s="48" t="s">
        <v>25</v>
      </c>
      <c r="C11" s="49">
        <v>2306.75</v>
      </c>
      <c r="D11" s="49">
        <v>5.75</v>
      </c>
      <c r="E11" s="21">
        <f t="shared" si="0"/>
        <v>953.61162499999989</v>
      </c>
      <c r="F11" s="22">
        <f t="shared" si="1"/>
        <v>2537.4250000000002</v>
      </c>
      <c r="G11" s="26">
        <f t="shared" si="2"/>
        <v>10.000000000000007</v>
      </c>
      <c r="H11" s="21">
        <f t="shared" si="3"/>
        <v>1048.9727874999999</v>
      </c>
    </row>
    <row r="12" spans="2:8" x14ac:dyDescent="0.3">
      <c r="B12" s="48" t="s">
        <v>41</v>
      </c>
      <c r="C12" s="49">
        <v>3364.35</v>
      </c>
      <c r="D12" s="49">
        <v>4.8</v>
      </c>
      <c r="E12" s="21">
        <f t="shared" si="0"/>
        <v>796.05840000000001</v>
      </c>
      <c r="F12" s="22">
        <f t="shared" si="1"/>
        <v>3700.7850000000003</v>
      </c>
      <c r="G12" s="26">
        <f t="shared" si="2"/>
        <v>10.000000000000012</v>
      </c>
      <c r="H12" s="21">
        <f t="shared" si="3"/>
        <v>875.66424000000006</v>
      </c>
    </row>
    <row r="13" spans="2:8" x14ac:dyDescent="0.3">
      <c r="B13" s="48" t="s">
        <v>31</v>
      </c>
      <c r="C13" s="49">
        <v>1846.85</v>
      </c>
      <c r="D13" s="49">
        <v>3.74</v>
      </c>
      <c r="E13" s="21">
        <f t="shared" si="0"/>
        <v>620.26217000000008</v>
      </c>
      <c r="F13" s="22">
        <f t="shared" si="1"/>
        <v>2031.5350000000001</v>
      </c>
      <c r="G13" s="26">
        <f t="shared" si="2"/>
        <v>10.000000000000011</v>
      </c>
      <c r="H13" s="21">
        <f t="shared" si="3"/>
        <v>682.28838700000017</v>
      </c>
    </row>
    <row r="14" spans="2:8" x14ac:dyDescent="0.3">
      <c r="B14" s="48" t="s">
        <v>26</v>
      </c>
      <c r="C14" s="49">
        <v>270.64999999999998</v>
      </c>
      <c r="D14" s="49">
        <v>3.26</v>
      </c>
      <c r="E14" s="21">
        <f t="shared" si="0"/>
        <v>540.65632999999991</v>
      </c>
      <c r="F14" s="22">
        <f t="shared" si="1"/>
        <v>297.71499999999997</v>
      </c>
      <c r="G14" s="26">
        <f t="shared" si="2"/>
        <v>10</v>
      </c>
      <c r="H14" s="21">
        <f t="shared" si="3"/>
        <v>594.72196299999996</v>
      </c>
    </row>
    <row r="15" spans="2:8" x14ac:dyDescent="0.3">
      <c r="B15" s="48" t="s">
        <v>24</v>
      </c>
      <c r="C15" s="49">
        <v>2353.25</v>
      </c>
      <c r="D15" s="49">
        <v>2.89</v>
      </c>
      <c r="E15" s="21">
        <f t="shared" si="0"/>
        <v>479.29349499999995</v>
      </c>
      <c r="F15" s="22">
        <f t="shared" si="1"/>
        <v>2588.5750000000003</v>
      </c>
      <c r="G15" s="26">
        <f t="shared" si="2"/>
        <v>10.000000000000012</v>
      </c>
      <c r="H15" s="21">
        <f t="shared" si="3"/>
        <v>527.22284449999995</v>
      </c>
    </row>
    <row r="16" spans="2:8" x14ac:dyDescent="0.3">
      <c r="B16" s="48" t="s">
        <v>32</v>
      </c>
      <c r="C16" s="49">
        <v>1654.5</v>
      </c>
      <c r="D16" s="49">
        <v>2.75</v>
      </c>
      <c r="E16" s="21">
        <f t="shared" si="0"/>
        <v>456.07512499999996</v>
      </c>
      <c r="F16" s="22">
        <f t="shared" si="1"/>
        <v>1819.95</v>
      </c>
      <c r="G16" s="26">
        <f t="shared" si="2"/>
        <v>10.000000000000004</v>
      </c>
      <c r="H16" s="21">
        <f t="shared" si="3"/>
        <v>501.68263749999994</v>
      </c>
    </row>
    <row r="17" spans="2:8" x14ac:dyDescent="0.3">
      <c r="B17" s="48" t="s">
        <v>11</v>
      </c>
      <c r="C17" s="49">
        <v>685.2</v>
      </c>
      <c r="D17" s="49">
        <v>2.4900000000000002</v>
      </c>
      <c r="E17" s="21">
        <f t="shared" si="0"/>
        <v>412.95529500000004</v>
      </c>
      <c r="F17" s="22">
        <f t="shared" si="1"/>
        <v>753.72000000000014</v>
      </c>
      <c r="G17" s="26">
        <f t="shared" si="2"/>
        <v>10.000000000000012</v>
      </c>
      <c r="H17" s="21">
        <f t="shared" si="3"/>
        <v>454.25082450000008</v>
      </c>
    </row>
    <row r="18" spans="2:8" x14ac:dyDescent="0.3">
      <c r="B18" s="48" t="s">
        <v>39</v>
      </c>
      <c r="C18" s="49">
        <v>468.1</v>
      </c>
      <c r="D18" s="49">
        <v>2.4700000000000002</v>
      </c>
      <c r="E18" s="21">
        <f t="shared" si="0"/>
        <v>409.63838499999997</v>
      </c>
      <c r="F18" s="22">
        <f t="shared" si="1"/>
        <v>514.91000000000008</v>
      </c>
      <c r="G18" s="26">
        <f t="shared" si="2"/>
        <v>10.000000000000012</v>
      </c>
      <c r="H18" s="21">
        <f t="shared" si="3"/>
        <v>450.60222350000004</v>
      </c>
    </row>
    <row r="19" spans="2:8" x14ac:dyDescent="0.3">
      <c r="B19" s="48" t="s">
        <v>15</v>
      </c>
      <c r="C19" s="49">
        <v>700.2</v>
      </c>
      <c r="D19" s="49">
        <v>2.2799999999999998</v>
      </c>
      <c r="E19" s="21">
        <f t="shared" si="0"/>
        <v>378.12773999999996</v>
      </c>
      <c r="F19" s="22">
        <f t="shared" si="1"/>
        <v>770.22000000000014</v>
      </c>
      <c r="G19" s="26">
        <f t="shared" si="2"/>
        <v>10.000000000000012</v>
      </c>
      <c r="H19" s="21">
        <f t="shared" si="3"/>
        <v>415.94051400000001</v>
      </c>
    </row>
    <row r="20" spans="2:8" x14ac:dyDescent="0.3">
      <c r="B20" s="48" t="s">
        <v>13</v>
      </c>
      <c r="C20" s="49">
        <v>6082.15</v>
      </c>
      <c r="D20" s="49">
        <v>2.23</v>
      </c>
      <c r="E20" s="21">
        <f t="shared" si="0"/>
        <v>369.83546499999994</v>
      </c>
      <c r="F20" s="22">
        <f t="shared" si="1"/>
        <v>6690.3649999999998</v>
      </c>
      <c r="G20" s="26">
        <f t="shared" si="2"/>
        <v>10.000000000000004</v>
      </c>
      <c r="H20" s="21">
        <f t="shared" si="3"/>
        <v>406.81901149999993</v>
      </c>
    </row>
    <row r="21" spans="2:8" x14ac:dyDescent="0.3">
      <c r="B21" s="48" t="s">
        <v>10</v>
      </c>
      <c r="C21" s="49">
        <v>2859.65</v>
      </c>
      <c r="D21" s="49">
        <v>1.78</v>
      </c>
      <c r="E21" s="21">
        <f t="shared" si="0"/>
        <v>295.20499000000001</v>
      </c>
      <c r="F21" s="22">
        <f t="shared" si="1"/>
        <v>3145.6150000000002</v>
      </c>
      <c r="G21" s="26">
        <f t="shared" si="2"/>
        <v>10.000000000000005</v>
      </c>
      <c r="H21" s="21">
        <f t="shared" si="3"/>
        <v>324.72548900000004</v>
      </c>
    </row>
    <row r="22" spans="2:8" x14ac:dyDescent="0.3">
      <c r="B22" s="48" t="s">
        <v>20</v>
      </c>
      <c r="C22" s="49">
        <v>1040.75</v>
      </c>
      <c r="D22" s="49">
        <v>1.52</v>
      </c>
      <c r="E22" s="21">
        <f t="shared" si="0"/>
        <v>252.08516</v>
      </c>
      <c r="F22" s="22">
        <f t="shared" si="1"/>
        <v>1144.825</v>
      </c>
      <c r="G22" s="26">
        <f t="shared" si="2"/>
        <v>10.000000000000005</v>
      </c>
      <c r="H22" s="21">
        <f t="shared" si="3"/>
        <v>277.293676</v>
      </c>
    </row>
    <row r="23" spans="2:8" x14ac:dyDescent="0.3">
      <c r="B23" s="48" t="s">
        <v>34</v>
      </c>
      <c r="C23" s="49">
        <v>7966.35</v>
      </c>
      <c r="D23" s="49">
        <v>1.46</v>
      </c>
      <c r="E23" s="21">
        <f t="shared" si="0"/>
        <v>242.13442999999998</v>
      </c>
      <c r="F23" s="22">
        <f t="shared" si="1"/>
        <v>8762.9850000000006</v>
      </c>
      <c r="G23" s="26">
        <f t="shared" si="2"/>
        <v>10.000000000000002</v>
      </c>
      <c r="H23" s="21">
        <f t="shared" si="3"/>
        <v>266.34787299999999</v>
      </c>
    </row>
    <row r="24" spans="2:8" x14ac:dyDescent="0.3">
      <c r="B24" s="48" t="s">
        <v>33</v>
      </c>
      <c r="C24" s="49">
        <v>1034.3499999999999</v>
      </c>
      <c r="D24" s="49">
        <v>1.36</v>
      </c>
      <c r="E24" s="21">
        <f t="shared" si="0"/>
        <v>225.54988</v>
      </c>
      <c r="F24" s="22">
        <f t="shared" si="1"/>
        <v>1137.7850000000001</v>
      </c>
      <c r="G24" s="26">
        <f t="shared" si="2"/>
        <v>10.000000000000018</v>
      </c>
      <c r="H24" s="21">
        <f t="shared" si="3"/>
        <v>248.10486800000004</v>
      </c>
    </row>
    <row r="25" spans="2:8" x14ac:dyDescent="0.3">
      <c r="B25" s="48" t="s">
        <v>40</v>
      </c>
      <c r="C25" s="49">
        <v>860.6</v>
      </c>
      <c r="D25" s="49">
        <v>1.28</v>
      </c>
      <c r="E25" s="21">
        <f t="shared" si="0"/>
        <v>212.28223999999997</v>
      </c>
      <c r="F25" s="22">
        <f t="shared" si="1"/>
        <v>946.66000000000008</v>
      </c>
      <c r="G25" s="26">
        <f t="shared" si="2"/>
        <v>10.000000000000005</v>
      </c>
      <c r="H25" s="21">
        <f t="shared" si="3"/>
        <v>233.51046399999998</v>
      </c>
    </row>
    <row r="26" spans="2:8" x14ac:dyDescent="0.3">
      <c r="B26" s="48" t="s">
        <v>50</v>
      </c>
      <c r="C26" s="49">
        <v>2216</v>
      </c>
      <c r="D26" s="49">
        <v>1.27</v>
      </c>
      <c r="E26" s="21">
        <f t="shared" si="0"/>
        <v>210.623785</v>
      </c>
      <c r="F26" s="22">
        <f t="shared" si="1"/>
        <v>2437.6000000000004</v>
      </c>
      <c r="G26" s="26">
        <f t="shared" si="2"/>
        <v>10.000000000000016</v>
      </c>
      <c r="H26" s="21">
        <f t="shared" si="3"/>
        <v>231.68616350000002</v>
      </c>
    </row>
    <row r="27" spans="2:8" x14ac:dyDescent="0.3">
      <c r="B27" s="48" t="s">
        <v>43</v>
      </c>
      <c r="C27" s="49">
        <v>1055.6500000000001</v>
      </c>
      <c r="D27" s="49">
        <v>1.17</v>
      </c>
      <c r="E27" s="21">
        <f t="shared" si="0"/>
        <v>194.03923499999996</v>
      </c>
      <c r="F27" s="22">
        <f t="shared" si="1"/>
        <v>1161.2150000000001</v>
      </c>
      <c r="G27" s="26">
        <f t="shared" si="2"/>
        <v>10.000000000000005</v>
      </c>
      <c r="H27" s="21">
        <f t="shared" si="3"/>
        <v>213.44315849999998</v>
      </c>
    </row>
    <row r="28" spans="2:8" x14ac:dyDescent="0.3">
      <c r="B28" s="48" t="s">
        <v>37</v>
      </c>
      <c r="C28" s="49">
        <v>232.9</v>
      </c>
      <c r="D28" s="49">
        <v>1.1000000000000001</v>
      </c>
      <c r="E28" s="21">
        <f t="shared" si="0"/>
        <v>182.43005000000002</v>
      </c>
      <c r="F28" s="22">
        <f t="shared" si="1"/>
        <v>256.19000000000005</v>
      </c>
      <c r="G28" s="26">
        <f t="shared" si="2"/>
        <v>10.000000000000021</v>
      </c>
      <c r="H28" s="21">
        <f t="shared" si="3"/>
        <v>200.67305500000006</v>
      </c>
    </row>
    <row r="29" spans="2:8" x14ac:dyDescent="0.3">
      <c r="B29" s="48" t="s">
        <v>42</v>
      </c>
      <c r="C29" s="49">
        <v>443.55</v>
      </c>
      <c r="D29" s="49">
        <v>1.1000000000000001</v>
      </c>
      <c r="E29" s="21">
        <f t="shared" si="0"/>
        <v>182.43005000000002</v>
      </c>
      <c r="F29" s="22">
        <f t="shared" si="1"/>
        <v>487.90500000000003</v>
      </c>
      <c r="G29" s="26">
        <f t="shared" si="2"/>
        <v>10.000000000000004</v>
      </c>
      <c r="H29" s="21">
        <f t="shared" si="3"/>
        <v>200.67305500000003</v>
      </c>
    </row>
    <row r="30" spans="2:8" x14ac:dyDescent="0.3">
      <c r="B30" s="48" t="s">
        <v>48</v>
      </c>
      <c r="C30" s="49">
        <v>12934</v>
      </c>
      <c r="D30" s="49">
        <v>1.08</v>
      </c>
      <c r="E30" s="21">
        <f t="shared" si="0"/>
        <v>179.11314000000002</v>
      </c>
      <c r="F30" s="22">
        <f t="shared" si="1"/>
        <v>14227.400000000001</v>
      </c>
      <c r="G30" s="26">
        <f t="shared" si="2"/>
        <v>10.000000000000012</v>
      </c>
      <c r="H30" s="21">
        <f t="shared" si="3"/>
        <v>197.02445400000005</v>
      </c>
    </row>
    <row r="31" spans="2:8" x14ac:dyDescent="0.3">
      <c r="B31" s="48" t="s">
        <v>35</v>
      </c>
      <c r="C31" s="49">
        <v>156</v>
      </c>
      <c r="D31" s="49">
        <v>1.02</v>
      </c>
      <c r="E31" s="21">
        <f t="shared" si="0"/>
        <v>169.16240999999999</v>
      </c>
      <c r="F31" s="22">
        <f t="shared" si="1"/>
        <v>171.60000000000002</v>
      </c>
      <c r="G31" s="26">
        <f t="shared" si="2"/>
        <v>10.000000000000014</v>
      </c>
      <c r="H31" s="21">
        <f t="shared" si="3"/>
        <v>186.07865100000001</v>
      </c>
    </row>
    <row r="32" spans="2:8" x14ac:dyDescent="0.3">
      <c r="B32" s="48" t="s">
        <v>44</v>
      </c>
      <c r="C32" s="49">
        <v>1180.25</v>
      </c>
      <c r="D32" s="49">
        <v>1.01</v>
      </c>
      <c r="E32" s="21">
        <f t="shared" si="0"/>
        <v>167.50395499999999</v>
      </c>
      <c r="F32" s="22">
        <f t="shared" si="1"/>
        <v>1298.2750000000001</v>
      </c>
      <c r="G32" s="26">
        <f t="shared" si="2"/>
        <v>10.000000000000007</v>
      </c>
      <c r="H32" s="21">
        <f t="shared" si="3"/>
        <v>184.25435049999999</v>
      </c>
    </row>
    <row r="33" spans="2:8" x14ac:dyDescent="0.3">
      <c r="B33" s="48" t="s">
        <v>46</v>
      </c>
      <c r="C33" s="49">
        <v>6082.6</v>
      </c>
      <c r="D33" s="49">
        <v>0.97</v>
      </c>
      <c r="E33" s="21">
        <f t="shared" si="0"/>
        <v>160.870135</v>
      </c>
      <c r="F33" s="22">
        <f t="shared" si="1"/>
        <v>6690.8600000000006</v>
      </c>
      <c r="G33" s="26">
        <f t="shared" si="2"/>
        <v>10.000000000000004</v>
      </c>
      <c r="H33" s="21">
        <f t="shared" si="3"/>
        <v>176.95714850000002</v>
      </c>
    </row>
    <row r="34" spans="2:8" x14ac:dyDescent="0.3">
      <c r="B34" s="48" t="s">
        <v>47</v>
      </c>
      <c r="C34" s="49">
        <v>478.05</v>
      </c>
      <c r="D34" s="49">
        <v>0.97</v>
      </c>
      <c r="E34" s="21">
        <f t="shared" si="0"/>
        <v>160.870135</v>
      </c>
      <c r="F34" s="22">
        <f t="shared" si="1"/>
        <v>525.85500000000002</v>
      </c>
      <c r="G34" s="26">
        <f t="shared" si="2"/>
        <v>10</v>
      </c>
      <c r="H34" s="21">
        <f t="shared" si="3"/>
        <v>176.95714850000002</v>
      </c>
    </row>
    <row r="35" spans="2:8" x14ac:dyDescent="0.3">
      <c r="B35" s="48" t="s">
        <v>74</v>
      </c>
      <c r="C35" s="49">
        <v>17691.5</v>
      </c>
      <c r="D35" s="49">
        <v>0.87</v>
      </c>
      <c r="E35" s="21">
        <f t="shared" si="0"/>
        <v>144.285585</v>
      </c>
      <c r="F35" s="22">
        <f t="shared" si="1"/>
        <v>19460.650000000001</v>
      </c>
      <c r="G35" s="26">
        <f t="shared" si="2"/>
        <v>10.000000000000009</v>
      </c>
      <c r="H35" s="21">
        <f t="shared" si="3"/>
        <v>158.71414350000001</v>
      </c>
    </row>
    <row r="36" spans="2:8" x14ac:dyDescent="0.3">
      <c r="B36" s="48" t="s">
        <v>23</v>
      </c>
      <c r="C36" s="49">
        <v>422.55</v>
      </c>
      <c r="D36" s="49">
        <v>0.85</v>
      </c>
      <c r="E36" s="21">
        <f t="shared" si="0"/>
        <v>140.96867499999999</v>
      </c>
      <c r="F36" s="22">
        <f t="shared" si="1"/>
        <v>464.80500000000006</v>
      </c>
      <c r="G36" s="26">
        <f t="shared" si="2"/>
        <v>10.000000000000012</v>
      </c>
      <c r="H36" s="21">
        <f t="shared" si="3"/>
        <v>155.06554249999999</v>
      </c>
    </row>
    <row r="37" spans="2:8" x14ac:dyDescent="0.3">
      <c r="B37" s="48" t="s">
        <v>29</v>
      </c>
      <c r="C37" s="49">
        <v>930.85</v>
      </c>
      <c r="D37" s="49">
        <v>0.83</v>
      </c>
      <c r="E37" s="21">
        <f t="shared" si="0"/>
        <v>137.65176499999998</v>
      </c>
      <c r="F37" s="22">
        <f t="shared" si="1"/>
        <v>1023.9350000000001</v>
      </c>
      <c r="G37" s="26">
        <f t="shared" si="2"/>
        <v>10.000000000000004</v>
      </c>
      <c r="H37" s="21">
        <f t="shared" si="3"/>
        <v>151.41694149999998</v>
      </c>
    </row>
    <row r="38" spans="2:8" x14ac:dyDescent="0.3">
      <c r="B38" s="48" t="s">
        <v>79</v>
      </c>
      <c r="C38" s="49">
        <v>598.95000000000005</v>
      </c>
      <c r="D38" s="49">
        <v>0.77</v>
      </c>
      <c r="E38" s="21">
        <f t="shared" si="0"/>
        <v>127.70103499999999</v>
      </c>
      <c r="F38" s="22">
        <f t="shared" si="1"/>
        <v>658.84500000000014</v>
      </c>
      <c r="G38" s="26">
        <f t="shared" si="2"/>
        <v>10.000000000000016</v>
      </c>
      <c r="H38" s="21">
        <f t="shared" si="3"/>
        <v>140.4711385</v>
      </c>
    </row>
    <row r="39" spans="2:8" x14ac:dyDescent="0.3">
      <c r="B39" s="48" t="s">
        <v>36</v>
      </c>
      <c r="C39" s="49">
        <v>151.25</v>
      </c>
      <c r="D39" s="49">
        <v>0.76</v>
      </c>
      <c r="E39" s="21">
        <f t="shared" ref="E39:E56" si="4">$E$58*D39/100</f>
        <v>126.04258</v>
      </c>
      <c r="F39" s="22">
        <f t="shared" ref="F39:F56" si="5">C39*1.1</f>
        <v>166.375</v>
      </c>
      <c r="G39" s="26">
        <f t="shared" ref="G39:G56" si="6">(F39-C39)/C39*100</f>
        <v>10</v>
      </c>
      <c r="H39" s="21">
        <f t="shared" ref="H39:H56" si="7">E39+((E39*G39)/100)</f>
        <v>138.646838</v>
      </c>
    </row>
    <row r="40" spans="2:8" x14ac:dyDescent="0.3">
      <c r="B40" s="48" t="s">
        <v>49</v>
      </c>
      <c r="C40" s="49">
        <v>1428.6</v>
      </c>
      <c r="D40" s="49">
        <v>0.74</v>
      </c>
      <c r="E40" s="21">
        <f t="shared" si="4"/>
        <v>122.72566999999999</v>
      </c>
      <c r="F40" s="22">
        <f t="shared" si="5"/>
        <v>1571.46</v>
      </c>
      <c r="G40" s="26">
        <f t="shared" si="6"/>
        <v>10.000000000000009</v>
      </c>
      <c r="H40" s="21">
        <f t="shared" si="7"/>
        <v>134.99823700000002</v>
      </c>
    </row>
    <row r="41" spans="2:8" x14ac:dyDescent="0.3">
      <c r="B41" s="48" t="s">
        <v>9</v>
      </c>
      <c r="C41" s="49">
        <v>739.85</v>
      </c>
      <c r="D41" s="49">
        <v>0.73</v>
      </c>
      <c r="E41" s="21">
        <f t="shared" si="4"/>
        <v>121.06721499999999</v>
      </c>
      <c r="F41" s="22">
        <f t="shared" si="5"/>
        <v>813.83500000000004</v>
      </c>
      <c r="G41" s="26">
        <f t="shared" si="6"/>
        <v>10.000000000000002</v>
      </c>
      <c r="H41" s="21">
        <f t="shared" si="7"/>
        <v>133.1739365</v>
      </c>
    </row>
    <row r="42" spans="2:8" x14ac:dyDescent="0.3">
      <c r="B42" s="48" t="s">
        <v>18</v>
      </c>
      <c r="C42" s="49">
        <v>4369.6499999999996</v>
      </c>
      <c r="D42" s="49">
        <v>0.73</v>
      </c>
      <c r="E42" s="21">
        <f t="shared" si="4"/>
        <v>121.06721499999999</v>
      </c>
      <c r="F42" s="22">
        <f t="shared" si="5"/>
        <v>4806.6149999999998</v>
      </c>
      <c r="G42" s="26">
        <f t="shared" si="6"/>
        <v>10.000000000000005</v>
      </c>
      <c r="H42" s="21">
        <f t="shared" si="7"/>
        <v>133.1739365</v>
      </c>
    </row>
    <row r="43" spans="2:8" x14ac:dyDescent="0.3">
      <c r="B43" s="48" t="s">
        <v>61</v>
      </c>
      <c r="C43" s="49">
        <v>551.25</v>
      </c>
      <c r="D43" s="49">
        <v>0.73</v>
      </c>
      <c r="E43" s="21">
        <f t="shared" si="4"/>
        <v>121.06721499999999</v>
      </c>
      <c r="F43" s="22">
        <f t="shared" si="5"/>
        <v>606.375</v>
      </c>
      <c r="G43" s="26">
        <f t="shared" si="6"/>
        <v>10</v>
      </c>
      <c r="H43" s="21">
        <f t="shared" si="7"/>
        <v>133.1739365</v>
      </c>
    </row>
    <row r="44" spans="2:8" x14ac:dyDescent="0.3">
      <c r="B44" s="48" t="s">
        <v>16</v>
      </c>
      <c r="C44" s="49">
        <v>992.95</v>
      </c>
      <c r="D44" s="49">
        <v>0.71</v>
      </c>
      <c r="E44" s="21">
        <f t="shared" si="4"/>
        <v>117.75030499999998</v>
      </c>
      <c r="F44" s="22">
        <f t="shared" si="5"/>
        <v>1092.2450000000001</v>
      </c>
      <c r="G44" s="26">
        <f t="shared" si="6"/>
        <v>10.000000000000007</v>
      </c>
      <c r="H44" s="21">
        <f t="shared" si="7"/>
        <v>129.52533549999998</v>
      </c>
    </row>
    <row r="45" spans="2:8" x14ac:dyDescent="0.3">
      <c r="B45" s="48" t="s">
        <v>83</v>
      </c>
      <c r="C45" s="49">
        <v>1174.1500000000001</v>
      </c>
      <c r="D45" s="49">
        <v>0.71</v>
      </c>
      <c r="E45" s="21">
        <f t="shared" si="4"/>
        <v>117.75030499999998</v>
      </c>
      <c r="F45" s="22">
        <f t="shared" si="5"/>
        <v>1291.5650000000003</v>
      </c>
      <c r="G45" s="26">
        <f t="shared" si="6"/>
        <v>10.000000000000016</v>
      </c>
      <c r="H45" s="21">
        <f t="shared" si="7"/>
        <v>129.52533550000001</v>
      </c>
    </row>
    <row r="46" spans="2:8" x14ac:dyDescent="0.3">
      <c r="B46" s="48" t="s">
        <v>12</v>
      </c>
      <c r="C46" s="49">
        <v>3864.1</v>
      </c>
      <c r="D46" s="49">
        <v>0.69</v>
      </c>
      <c r="E46" s="21">
        <f t="shared" si="4"/>
        <v>114.43339499999998</v>
      </c>
      <c r="F46" s="22">
        <f t="shared" si="5"/>
        <v>4250.51</v>
      </c>
      <c r="G46" s="26">
        <f t="shared" si="6"/>
        <v>10.000000000000009</v>
      </c>
      <c r="H46" s="21">
        <f t="shared" si="7"/>
        <v>125.87673449999998</v>
      </c>
    </row>
    <row r="47" spans="2:8" x14ac:dyDescent="0.3">
      <c r="B47" s="48" t="s">
        <v>82</v>
      </c>
      <c r="C47" s="49">
        <v>3591.3</v>
      </c>
      <c r="D47" s="49">
        <v>0.63</v>
      </c>
      <c r="E47" s="21">
        <f t="shared" si="4"/>
        <v>104.482665</v>
      </c>
      <c r="F47" s="22">
        <f t="shared" si="5"/>
        <v>3950.4300000000007</v>
      </c>
      <c r="G47" s="26">
        <f t="shared" si="6"/>
        <v>10.000000000000016</v>
      </c>
      <c r="H47" s="21">
        <f t="shared" si="7"/>
        <v>114.93093150000001</v>
      </c>
    </row>
    <row r="48" spans="2:8" x14ac:dyDescent="0.3">
      <c r="B48" s="48" t="s">
        <v>84</v>
      </c>
      <c r="C48" s="49">
        <v>759.75</v>
      </c>
      <c r="D48" s="49">
        <v>0.63</v>
      </c>
      <c r="E48" s="21">
        <f t="shared" si="4"/>
        <v>104.482665</v>
      </c>
      <c r="F48" s="22">
        <f t="shared" si="5"/>
        <v>835.72500000000002</v>
      </c>
      <c r="G48" s="26">
        <f t="shared" si="6"/>
        <v>10.000000000000004</v>
      </c>
      <c r="H48" s="21">
        <f t="shared" si="7"/>
        <v>114.9309315</v>
      </c>
    </row>
    <row r="49" spans="2:8" x14ac:dyDescent="0.3">
      <c r="B49" s="48" t="s">
        <v>69</v>
      </c>
      <c r="C49" s="49">
        <v>3647.8</v>
      </c>
      <c r="D49" s="49">
        <v>0.59</v>
      </c>
      <c r="E49" s="21">
        <f t="shared" si="4"/>
        <v>97.848844999999983</v>
      </c>
      <c r="F49" s="22">
        <f t="shared" si="5"/>
        <v>4012.5800000000004</v>
      </c>
      <c r="G49" s="26">
        <f t="shared" si="6"/>
        <v>10.000000000000005</v>
      </c>
      <c r="H49" s="21">
        <f t="shared" si="7"/>
        <v>107.63372949999999</v>
      </c>
    </row>
    <row r="50" spans="2:8" x14ac:dyDescent="0.3">
      <c r="B50" s="48" t="s">
        <v>45</v>
      </c>
      <c r="C50" s="49">
        <v>779.6</v>
      </c>
      <c r="D50" s="49">
        <v>0.59</v>
      </c>
      <c r="E50" s="21">
        <f t="shared" si="4"/>
        <v>97.848844999999983</v>
      </c>
      <c r="F50" s="22">
        <f t="shared" si="5"/>
        <v>857.56000000000006</v>
      </c>
      <c r="G50" s="26">
        <f t="shared" si="6"/>
        <v>10.000000000000005</v>
      </c>
      <c r="H50" s="21">
        <f t="shared" si="7"/>
        <v>107.63372949999999</v>
      </c>
    </row>
    <row r="51" spans="2:8" x14ac:dyDescent="0.3">
      <c r="B51" s="48" t="s">
        <v>87</v>
      </c>
      <c r="C51" s="49">
        <v>3979.3</v>
      </c>
      <c r="D51" s="49">
        <v>0.56000000000000005</v>
      </c>
      <c r="E51" s="21">
        <f t="shared" si="4"/>
        <v>92.873480000000001</v>
      </c>
      <c r="F51" s="22">
        <f t="shared" si="5"/>
        <v>4377.2300000000005</v>
      </c>
      <c r="G51" s="26">
        <f t="shared" si="6"/>
        <v>10.000000000000007</v>
      </c>
      <c r="H51" s="21">
        <f t="shared" si="7"/>
        <v>102.16082800000001</v>
      </c>
    </row>
    <row r="52" spans="2:8" x14ac:dyDescent="0.3">
      <c r="B52" s="48" t="s">
        <v>17</v>
      </c>
      <c r="C52" s="49">
        <v>192.9</v>
      </c>
      <c r="D52" s="49">
        <v>0.56000000000000005</v>
      </c>
      <c r="E52" s="21">
        <f t="shared" si="4"/>
        <v>92.873480000000001</v>
      </c>
      <c r="F52" s="22">
        <f t="shared" si="5"/>
        <v>212.19000000000003</v>
      </c>
      <c r="G52" s="26">
        <f t="shared" si="6"/>
        <v>10.000000000000011</v>
      </c>
      <c r="H52" s="21">
        <f t="shared" si="7"/>
        <v>102.16082800000001</v>
      </c>
    </row>
    <row r="53" spans="2:8" x14ac:dyDescent="0.3">
      <c r="B53" s="48" t="s">
        <v>19</v>
      </c>
      <c r="C53" s="49">
        <v>2780.75</v>
      </c>
      <c r="D53" s="49">
        <v>0.53</v>
      </c>
      <c r="E53" s="21">
        <f t="shared" si="4"/>
        <v>87.898115000000004</v>
      </c>
      <c r="F53" s="22">
        <f t="shared" si="5"/>
        <v>3058.8250000000003</v>
      </c>
      <c r="G53" s="26">
        <f t="shared" si="6"/>
        <v>10.000000000000011</v>
      </c>
      <c r="H53" s="21">
        <f t="shared" si="7"/>
        <v>96.687926500000017</v>
      </c>
    </row>
    <row r="54" spans="2:8" x14ac:dyDescent="0.3">
      <c r="B54" s="48" t="s">
        <v>22</v>
      </c>
      <c r="C54" s="49">
        <v>2773.9</v>
      </c>
      <c r="D54" s="49">
        <v>0.5</v>
      </c>
      <c r="E54" s="21">
        <f t="shared" si="4"/>
        <v>82.922749999999994</v>
      </c>
      <c r="F54" s="22">
        <f t="shared" si="5"/>
        <v>3051.2900000000004</v>
      </c>
      <c r="G54" s="26">
        <f t="shared" si="6"/>
        <v>10.000000000000012</v>
      </c>
      <c r="H54" s="21">
        <f t="shared" si="7"/>
        <v>91.215024999999997</v>
      </c>
    </row>
    <row r="55" spans="2:8" x14ac:dyDescent="0.3">
      <c r="B55" s="48" t="s">
        <v>14</v>
      </c>
      <c r="C55" s="49">
        <v>326.2</v>
      </c>
      <c r="D55" s="49">
        <v>0.43</v>
      </c>
      <c r="E55" s="21">
        <f t="shared" si="4"/>
        <v>71.313564999999997</v>
      </c>
      <c r="F55" s="22">
        <f t="shared" si="5"/>
        <v>358.82</v>
      </c>
      <c r="G55" s="26">
        <f t="shared" si="6"/>
        <v>10.000000000000002</v>
      </c>
      <c r="H55" s="21">
        <f t="shared" si="7"/>
        <v>78.444921499999992</v>
      </c>
    </row>
    <row r="56" spans="2:8" x14ac:dyDescent="0.3">
      <c r="B56" s="48" t="s">
        <v>75</v>
      </c>
      <c r="C56" s="49">
        <v>22116.3</v>
      </c>
      <c r="D56" s="49">
        <v>0.41</v>
      </c>
      <c r="E56" s="21">
        <f t="shared" si="4"/>
        <v>67.99665499999999</v>
      </c>
      <c r="F56" s="22">
        <f t="shared" si="5"/>
        <v>24327.93</v>
      </c>
      <c r="G56" s="26">
        <f t="shared" si="6"/>
        <v>10.000000000000005</v>
      </c>
      <c r="H56" s="21">
        <f t="shared" si="7"/>
        <v>74.796320499999993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99.979999999999976</v>
      </c>
      <c r="E58" s="17">
        <v>16584.55</v>
      </c>
      <c r="F58" s="18"/>
      <c r="G58" s="19"/>
      <c r="H58" s="17">
        <f>SUM(H7:H57)</f>
        <v>18239.356399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AA35"/>
  <sheetViews>
    <sheetView tabSelected="1" topLeftCell="B1" zoomScaleNormal="100" workbookViewId="0">
      <selection activeCell="D8" sqref="D8"/>
    </sheetView>
  </sheetViews>
  <sheetFormatPr defaultRowHeight="14.4" x14ac:dyDescent="0.3"/>
  <cols>
    <col min="1" max="1" width="2.6640625" customWidth="1"/>
    <col min="2" max="2" width="1.5546875" customWidth="1"/>
    <col min="3" max="3" width="35.77734375" bestFit="1" customWidth="1"/>
    <col min="4" max="4" width="11.6640625" style="39" customWidth="1"/>
    <col min="5" max="9" width="10.33203125" customWidth="1"/>
    <col min="10" max="10" width="10.6640625" style="39" customWidth="1"/>
    <col min="11" max="11" width="12.109375" style="39" customWidth="1"/>
    <col min="12" max="12" width="12.88671875" style="39" customWidth="1"/>
    <col min="13" max="13" width="12.6640625" style="39" customWidth="1"/>
    <col min="14" max="14" width="11.109375" customWidth="1"/>
    <col min="15" max="15" width="11.6640625" customWidth="1"/>
    <col min="16" max="28" width="10.44140625" bestFit="1" customWidth="1"/>
    <col min="29" max="31" width="12" customWidth="1"/>
  </cols>
  <sheetData>
    <row r="2" spans="3:27" x14ac:dyDescent="0.3">
      <c r="C2" s="32" t="s">
        <v>64</v>
      </c>
      <c r="D2" s="34">
        <v>44682</v>
      </c>
      <c r="E2" s="34">
        <v>44621</v>
      </c>
      <c r="F2" s="34">
        <v>44593</v>
      </c>
      <c r="G2" s="34">
        <v>44562</v>
      </c>
      <c r="H2" s="34">
        <v>44531</v>
      </c>
      <c r="I2" s="34">
        <v>44409</v>
      </c>
      <c r="J2" s="34">
        <v>44348</v>
      </c>
      <c r="K2" s="34">
        <v>44317</v>
      </c>
      <c r="L2" s="34">
        <v>44287</v>
      </c>
      <c r="M2" s="34">
        <v>44197</v>
      </c>
      <c r="N2" s="34">
        <v>44166</v>
      </c>
      <c r="O2" s="34">
        <v>44013</v>
      </c>
      <c r="P2" s="34">
        <v>43952</v>
      </c>
      <c r="Q2" s="34">
        <v>43922</v>
      </c>
      <c r="R2" s="34">
        <v>43891</v>
      </c>
      <c r="S2" s="34">
        <v>43739</v>
      </c>
      <c r="T2" s="34">
        <v>43709</v>
      </c>
      <c r="U2" s="34">
        <v>43678</v>
      </c>
      <c r="V2" s="34">
        <v>43647</v>
      </c>
      <c r="W2" s="34">
        <v>43617</v>
      </c>
      <c r="X2" s="34">
        <v>43586</v>
      </c>
      <c r="Y2" s="35">
        <v>43556</v>
      </c>
      <c r="Z2" s="35">
        <v>43525</v>
      </c>
      <c r="AA2" s="35">
        <v>43497</v>
      </c>
    </row>
    <row r="3" spans="3:27" x14ac:dyDescent="0.3">
      <c r="C3" s="27" t="s">
        <v>67</v>
      </c>
      <c r="D3" s="50">
        <v>35.659999999999997</v>
      </c>
      <c r="E3" s="50">
        <v>35.19</v>
      </c>
      <c r="F3" s="38">
        <v>36.17</v>
      </c>
      <c r="G3" s="38">
        <v>36.72</v>
      </c>
      <c r="H3" s="38">
        <v>35.61</v>
      </c>
      <c r="I3" s="38">
        <v>37.58</v>
      </c>
      <c r="J3" s="38">
        <v>37.199999999999996</v>
      </c>
      <c r="K3" s="38">
        <v>38.060000000000009</v>
      </c>
      <c r="L3" s="38">
        <v>37.809999999999995</v>
      </c>
      <c r="M3" s="38">
        <v>38.119999999999997</v>
      </c>
      <c r="N3" s="36">
        <v>38.78</v>
      </c>
      <c r="O3" s="36">
        <v>33.160000000000004</v>
      </c>
      <c r="P3" s="36">
        <v>33.340000000000003</v>
      </c>
      <c r="Q3" s="36">
        <v>36.190000000000005</v>
      </c>
      <c r="R3" s="36">
        <v>36.51</v>
      </c>
      <c r="S3" s="37">
        <v>39.47999999999999</v>
      </c>
      <c r="T3" s="37">
        <v>39.290000000000013</v>
      </c>
      <c r="U3" s="37">
        <v>39.47999999999999</v>
      </c>
      <c r="V3" s="37">
        <v>40.250000000000007</v>
      </c>
      <c r="W3" s="37">
        <v>40.390000000000008</v>
      </c>
      <c r="X3" s="37">
        <v>39.869999999999997</v>
      </c>
      <c r="Y3" s="37">
        <v>37.949999999999996</v>
      </c>
      <c r="Z3" s="37">
        <v>38.85</v>
      </c>
      <c r="AA3" s="37">
        <v>37.190000000000005</v>
      </c>
    </row>
    <row r="4" spans="3:27" x14ac:dyDescent="0.3">
      <c r="C4" s="31" t="s">
        <v>93</v>
      </c>
      <c r="D4" s="50">
        <v>15.879999999999999</v>
      </c>
      <c r="E4" s="50">
        <v>18.18</v>
      </c>
      <c r="F4" s="38">
        <v>17.670000000000002</v>
      </c>
      <c r="G4" s="38">
        <v>17.5</v>
      </c>
      <c r="H4" s="38">
        <v>19.089999999999996</v>
      </c>
      <c r="I4" s="38">
        <v>18.020000000000003</v>
      </c>
      <c r="J4" s="38">
        <v>17.43</v>
      </c>
      <c r="K4" s="38">
        <v>16.149999999999999</v>
      </c>
      <c r="L4" s="38">
        <v>16.529999999999998</v>
      </c>
      <c r="M4" s="38">
        <v>17.13</v>
      </c>
      <c r="N4" s="36">
        <v>16.28</v>
      </c>
      <c r="O4" s="36">
        <v>16.11</v>
      </c>
      <c r="P4" s="36">
        <v>14.66</v>
      </c>
      <c r="Q4" s="36">
        <v>14.48</v>
      </c>
      <c r="R4" s="36">
        <v>15.040000000000001</v>
      </c>
      <c r="S4" s="37">
        <v>13.009999999999998</v>
      </c>
      <c r="T4" s="37">
        <v>13.879999999999999</v>
      </c>
      <c r="U4" s="37">
        <v>15.360000000000001</v>
      </c>
      <c r="V4" s="37">
        <v>14.8</v>
      </c>
      <c r="W4" s="37">
        <v>13.709999999999999</v>
      </c>
      <c r="X4" s="37">
        <v>13.76</v>
      </c>
      <c r="Y4" s="37">
        <v>14.459999999999999</v>
      </c>
      <c r="Z4" s="37">
        <v>13.66</v>
      </c>
      <c r="AA4" s="37">
        <v>14.83</v>
      </c>
    </row>
    <row r="5" spans="3:27" x14ac:dyDescent="0.3">
      <c r="C5" s="27" t="s">
        <v>89</v>
      </c>
      <c r="D5" s="50">
        <v>3.05</v>
      </c>
      <c r="E5" s="50">
        <v>3.2</v>
      </c>
      <c r="F5" s="38"/>
      <c r="G5" s="38"/>
      <c r="H5" s="38"/>
      <c r="I5" s="38"/>
      <c r="J5" s="38"/>
      <c r="K5" s="38"/>
      <c r="L5" s="38"/>
      <c r="M5" s="38"/>
      <c r="N5" s="36"/>
      <c r="O5" s="36"/>
      <c r="P5" s="36"/>
      <c r="Q5" s="36"/>
      <c r="R5" s="36"/>
      <c r="S5" s="37"/>
      <c r="T5" s="37"/>
      <c r="U5" s="37"/>
      <c r="V5" s="37"/>
      <c r="W5" s="37"/>
      <c r="X5" s="37"/>
      <c r="Y5" s="37"/>
      <c r="Z5" s="37"/>
      <c r="AA5" s="37"/>
    </row>
    <row r="6" spans="3:27" x14ac:dyDescent="0.3">
      <c r="C6" s="31" t="s">
        <v>94</v>
      </c>
      <c r="D6" s="50">
        <v>8.24</v>
      </c>
      <c r="E6" s="50">
        <v>7.18</v>
      </c>
      <c r="F6" s="38">
        <v>10.61</v>
      </c>
      <c r="G6" s="38">
        <v>10.39</v>
      </c>
      <c r="H6" s="38">
        <v>10.78</v>
      </c>
      <c r="I6" s="38">
        <v>11.059999999999999</v>
      </c>
      <c r="J6" s="38">
        <v>11.09</v>
      </c>
      <c r="K6" s="38">
        <v>11.02</v>
      </c>
      <c r="L6" s="38">
        <v>11.100000000000001</v>
      </c>
      <c r="M6" s="38">
        <v>11.06</v>
      </c>
      <c r="N6" s="36">
        <v>11.53</v>
      </c>
      <c r="O6" s="36">
        <v>12.639999999999999</v>
      </c>
      <c r="P6" s="36">
        <v>13.41</v>
      </c>
      <c r="Q6" s="36">
        <v>13.080000000000002</v>
      </c>
      <c r="R6" s="36">
        <v>14.46</v>
      </c>
      <c r="S6" s="37">
        <v>12.39</v>
      </c>
      <c r="T6" s="37">
        <v>12.350000000000001</v>
      </c>
      <c r="U6" s="37">
        <v>11.040000000000001</v>
      </c>
      <c r="V6" s="37">
        <v>11.000000000000002</v>
      </c>
      <c r="W6" s="37">
        <v>10.66</v>
      </c>
      <c r="X6" s="37">
        <v>10.74</v>
      </c>
      <c r="Y6" s="37">
        <v>11.239999999999998</v>
      </c>
      <c r="Z6" s="37">
        <v>11.299999999999999</v>
      </c>
      <c r="AA6" s="37">
        <v>10.81</v>
      </c>
    </row>
    <row r="7" spans="3:27" x14ac:dyDescent="0.3">
      <c r="C7" s="31" t="s">
        <v>95</v>
      </c>
      <c r="D7" s="50">
        <v>14.26</v>
      </c>
      <c r="E7" s="50">
        <v>13.62</v>
      </c>
      <c r="F7" s="38">
        <v>12.74</v>
      </c>
      <c r="G7" s="38">
        <v>12.61</v>
      </c>
      <c r="H7" s="38">
        <v>12.309999999999999</v>
      </c>
      <c r="I7" s="38">
        <v>11.39</v>
      </c>
      <c r="J7" s="38">
        <v>11.68</v>
      </c>
      <c r="K7" s="38">
        <v>12.04</v>
      </c>
      <c r="L7" s="38">
        <v>11.79</v>
      </c>
      <c r="M7" s="38">
        <v>11.99</v>
      </c>
      <c r="N7" s="36">
        <v>12.49</v>
      </c>
      <c r="O7" s="36">
        <v>16.18</v>
      </c>
      <c r="P7" s="36">
        <v>14.290000000000001</v>
      </c>
      <c r="Q7" s="36">
        <v>13.919999999999998</v>
      </c>
      <c r="R7" s="36">
        <v>12.45</v>
      </c>
      <c r="S7" s="37">
        <v>15.3</v>
      </c>
      <c r="T7" s="37">
        <v>14.74</v>
      </c>
      <c r="U7" s="37">
        <v>14.42</v>
      </c>
      <c r="V7" s="37">
        <v>13.97</v>
      </c>
      <c r="W7" s="37">
        <v>14.37</v>
      </c>
      <c r="X7" s="37">
        <v>14.740000000000002</v>
      </c>
      <c r="Y7" s="37">
        <v>15.31</v>
      </c>
      <c r="Z7" s="37">
        <v>15.3</v>
      </c>
      <c r="AA7" s="37">
        <v>15.440000000000001</v>
      </c>
    </row>
    <row r="8" spans="3:27" x14ac:dyDescent="0.3">
      <c r="C8" s="27" t="s">
        <v>90</v>
      </c>
      <c r="D8" s="50">
        <v>5.6400000000000006</v>
      </c>
      <c r="E8" s="50">
        <v>4.8</v>
      </c>
      <c r="F8" s="38">
        <v>5.22</v>
      </c>
      <c r="G8" s="38">
        <v>5.42</v>
      </c>
      <c r="H8" s="38">
        <v>4.9600000000000009</v>
      </c>
      <c r="I8" s="38">
        <v>4.57</v>
      </c>
      <c r="J8" s="38">
        <v>5.34</v>
      </c>
      <c r="K8" s="38">
        <v>5.34</v>
      </c>
      <c r="L8" s="38">
        <v>5.23</v>
      </c>
      <c r="M8" s="38">
        <v>5.9099999999999993</v>
      </c>
      <c r="N8" s="36">
        <v>5.39</v>
      </c>
      <c r="O8" s="36">
        <v>5.61</v>
      </c>
      <c r="P8" s="36">
        <v>5.55</v>
      </c>
      <c r="Q8" s="36">
        <v>5</v>
      </c>
      <c r="R8" s="36">
        <v>4.54</v>
      </c>
      <c r="S8" s="37">
        <v>6.1099999999999994</v>
      </c>
      <c r="T8" s="37">
        <v>5.5200000000000005</v>
      </c>
      <c r="U8" s="37">
        <v>5.42</v>
      </c>
      <c r="V8" s="37">
        <v>5.16</v>
      </c>
      <c r="W8" s="37">
        <v>5.71</v>
      </c>
      <c r="X8" s="37">
        <v>5.9399999999999995</v>
      </c>
      <c r="Y8" s="37">
        <v>6.11</v>
      </c>
      <c r="Z8" s="37">
        <v>6.09</v>
      </c>
      <c r="AA8" s="37">
        <v>6.58</v>
      </c>
    </row>
    <row r="9" spans="3:27" x14ac:dyDescent="0.3">
      <c r="C9" s="31" t="s">
        <v>96</v>
      </c>
      <c r="D9" s="50">
        <v>2.2799999999999998</v>
      </c>
      <c r="E9" s="50">
        <v>2.33</v>
      </c>
      <c r="F9" s="38">
        <v>2.21</v>
      </c>
      <c r="G9" s="38">
        <v>2.27</v>
      </c>
      <c r="H9" s="38">
        <v>2.13</v>
      </c>
      <c r="I9" s="38">
        <v>2.11</v>
      </c>
      <c r="J9" s="38">
        <v>1.82</v>
      </c>
      <c r="K9" s="38">
        <v>1.92</v>
      </c>
      <c r="L9" s="38">
        <v>2.0499999999999998</v>
      </c>
      <c r="M9" s="38">
        <v>2.2599999999999998</v>
      </c>
      <c r="N9" s="36">
        <v>2.0299999999999998</v>
      </c>
      <c r="O9" s="36">
        <v>3.2</v>
      </c>
      <c r="P9" s="36">
        <v>3.59</v>
      </c>
      <c r="Q9" s="36">
        <v>3.1599999999999997</v>
      </c>
      <c r="R9" s="36">
        <v>3.13</v>
      </c>
      <c r="S9" s="37">
        <v>1.78</v>
      </c>
      <c r="T9" s="37">
        <v>1.94</v>
      </c>
      <c r="U9" s="37">
        <v>1.94</v>
      </c>
      <c r="V9" s="37">
        <v>1.8699999999999999</v>
      </c>
      <c r="W9" s="37">
        <v>1.84</v>
      </c>
      <c r="X9" s="37">
        <v>1.71</v>
      </c>
      <c r="Y9" s="37">
        <v>1.6199999999999999</v>
      </c>
      <c r="Z9" s="37">
        <v>1.5099999999999998</v>
      </c>
      <c r="AA9" s="37">
        <v>1.5499999999999998</v>
      </c>
    </row>
    <row r="10" spans="3:27" x14ac:dyDescent="0.3">
      <c r="C10" s="33" t="s">
        <v>66</v>
      </c>
      <c r="D10" s="50">
        <v>2.75</v>
      </c>
      <c r="E10" s="50">
        <v>2.79</v>
      </c>
      <c r="F10" s="38">
        <v>2.99</v>
      </c>
      <c r="G10" s="38">
        <v>3.04</v>
      </c>
      <c r="H10" s="38">
        <v>3.02</v>
      </c>
      <c r="I10" s="38">
        <v>2.72</v>
      </c>
      <c r="J10" s="38">
        <v>2.66</v>
      </c>
      <c r="K10" s="38">
        <v>2.63</v>
      </c>
      <c r="L10" s="38">
        <v>2.56</v>
      </c>
      <c r="M10" s="38">
        <v>2.74</v>
      </c>
      <c r="N10" s="36">
        <v>2.61</v>
      </c>
      <c r="O10" s="36">
        <v>2.38</v>
      </c>
      <c r="P10" s="36">
        <v>2.89</v>
      </c>
      <c r="Q10" s="36">
        <v>2.7</v>
      </c>
      <c r="R10" s="36">
        <v>2.79</v>
      </c>
      <c r="S10" s="37">
        <v>3.72</v>
      </c>
      <c r="T10" s="37">
        <v>3.86</v>
      </c>
      <c r="U10" s="37">
        <v>3.65</v>
      </c>
      <c r="V10" s="37">
        <v>3.78</v>
      </c>
      <c r="W10" s="37">
        <v>3.99</v>
      </c>
      <c r="X10" s="37">
        <v>4</v>
      </c>
      <c r="Y10" s="37">
        <v>3.51</v>
      </c>
      <c r="Z10" s="37">
        <v>3.66</v>
      </c>
      <c r="AA10" s="37">
        <v>3.69</v>
      </c>
    </row>
    <row r="11" spans="3:27" x14ac:dyDescent="0.3">
      <c r="C11" s="31" t="s">
        <v>97</v>
      </c>
      <c r="D11" s="50">
        <v>3.9099999999999997</v>
      </c>
      <c r="E11" s="50">
        <v>3.99</v>
      </c>
      <c r="F11" s="38">
        <v>3.3</v>
      </c>
      <c r="G11" s="38">
        <v>3.2</v>
      </c>
      <c r="H11" s="38">
        <v>3.4200000000000004</v>
      </c>
      <c r="I11" s="38">
        <v>3.46</v>
      </c>
      <c r="J11" s="38">
        <v>3.58</v>
      </c>
      <c r="K11" s="38">
        <v>3.54</v>
      </c>
      <c r="L11" s="38">
        <v>3.66</v>
      </c>
      <c r="M11" s="38">
        <v>3.4699999999999998</v>
      </c>
      <c r="N11" s="36">
        <v>3.61</v>
      </c>
      <c r="O11" s="36">
        <v>3.1799999999999997</v>
      </c>
      <c r="P11" s="36">
        <v>3.3499999999999996</v>
      </c>
      <c r="Q11" s="36">
        <v>3.11</v>
      </c>
      <c r="R11" s="36">
        <v>2.72</v>
      </c>
      <c r="S11" s="37">
        <v>2.15</v>
      </c>
      <c r="T11" s="37">
        <v>2.0699999999999998</v>
      </c>
      <c r="U11" s="37">
        <v>2.33</v>
      </c>
      <c r="V11" s="37">
        <v>2.31</v>
      </c>
      <c r="W11" s="37">
        <v>2.15</v>
      </c>
      <c r="X11" s="37">
        <v>2.21</v>
      </c>
      <c r="Y11" s="37">
        <v>2.4299999999999997</v>
      </c>
      <c r="Z11" s="37">
        <v>2.42</v>
      </c>
      <c r="AA11" s="37">
        <v>2.5300000000000002</v>
      </c>
    </row>
    <row r="12" spans="3:27" x14ac:dyDescent="0.3">
      <c r="C12" s="31" t="s">
        <v>98</v>
      </c>
      <c r="D12" s="50">
        <v>2.75</v>
      </c>
      <c r="E12" s="50">
        <v>3.4</v>
      </c>
      <c r="F12" s="38">
        <v>3.79</v>
      </c>
      <c r="G12" s="38">
        <v>3.34</v>
      </c>
      <c r="H12" s="38">
        <v>3.34</v>
      </c>
      <c r="I12" s="38">
        <v>3.7600000000000002</v>
      </c>
      <c r="J12" s="38">
        <v>3.5599999999999996</v>
      </c>
      <c r="K12" s="38">
        <v>3.6300000000000003</v>
      </c>
      <c r="L12" s="38">
        <v>3.65</v>
      </c>
      <c r="M12" s="38">
        <v>2.38</v>
      </c>
      <c r="N12" s="36">
        <v>2.5</v>
      </c>
      <c r="O12" s="36">
        <v>2.15</v>
      </c>
      <c r="P12" s="36">
        <v>2.7</v>
      </c>
      <c r="Q12" s="36">
        <v>2.6199999999999997</v>
      </c>
      <c r="R12" s="36">
        <v>2.52</v>
      </c>
      <c r="S12" s="37">
        <v>2.9299999999999997</v>
      </c>
      <c r="T12" s="37">
        <v>3.0300000000000002</v>
      </c>
      <c r="U12" s="37">
        <v>2.96</v>
      </c>
      <c r="V12" s="37">
        <v>3.29</v>
      </c>
      <c r="W12" s="37">
        <v>3.6</v>
      </c>
      <c r="X12" s="37">
        <v>3.4299999999999997</v>
      </c>
      <c r="Y12" s="37">
        <v>3.72</v>
      </c>
      <c r="Z12" s="37">
        <v>3.6900000000000004</v>
      </c>
      <c r="AA12" s="37">
        <v>3.81</v>
      </c>
    </row>
    <row r="13" spans="3:27" x14ac:dyDescent="0.3">
      <c r="C13" s="31" t="s">
        <v>76</v>
      </c>
      <c r="D13" s="50">
        <v>2.12</v>
      </c>
      <c r="E13" s="50">
        <v>1.81</v>
      </c>
      <c r="F13" s="38">
        <v>1.83</v>
      </c>
      <c r="G13" s="38">
        <v>1.86</v>
      </c>
      <c r="H13" s="38">
        <v>1.7000000000000002</v>
      </c>
      <c r="I13" s="38">
        <v>1.55</v>
      </c>
      <c r="J13" s="38">
        <v>1.6800000000000002</v>
      </c>
      <c r="K13" s="38">
        <v>1.6400000000000001</v>
      </c>
      <c r="L13" s="38">
        <v>1.6600000000000001</v>
      </c>
      <c r="M13" s="38">
        <v>1.53</v>
      </c>
      <c r="N13" s="36">
        <v>1.61</v>
      </c>
      <c r="O13" s="36">
        <v>1.88</v>
      </c>
      <c r="P13" s="36">
        <v>2.2000000000000002</v>
      </c>
      <c r="Q13" s="36">
        <v>2.13</v>
      </c>
      <c r="R13" s="36">
        <v>2.2599999999999998</v>
      </c>
      <c r="S13" s="37"/>
      <c r="T13" s="37"/>
      <c r="U13" s="37"/>
      <c r="V13" s="37"/>
      <c r="W13" s="37"/>
      <c r="X13" s="37"/>
      <c r="Y13" s="37"/>
      <c r="Z13" s="37"/>
      <c r="AA13" s="37"/>
    </row>
    <row r="14" spans="3:27" x14ac:dyDescent="0.3">
      <c r="C14" s="27" t="s">
        <v>91</v>
      </c>
      <c r="D14" s="50">
        <v>2.12</v>
      </c>
      <c r="E14" s="50">
        <v>2.2400000000000002</v>
      </c>
      <c r="F14" s="38">
        <v>2.29</v>
      </c>
      <c r="G14" s="38">
        <v>2.39</v>
      </c>
      <c r="H14" s="38">
        <v>2.4299999999999997</v>
      </c>
      <c r="I14" s="38">
        <v>2.5</v>
      </c>
      <c r="J14" s="38">
        <v>2.5299999999999998</v>
      </c>
      <c r="K14" s="38">
        <v>2.5300000000000002</v>
      </c>
      <c r="L14" s="38">
        <v>2.59</v>
      </c>
      <c r="M14" s="38">
        <v>2.27</v>
      </c>
      <c r="N14" s="36">
        <v>2.1500000000000004</v>
      </c>
      <c r="O14" s="36">
        <v>2.17</v>
      </c>
      <c r="P14" s="36">
        <v>2.4099999999999997</v>
      </c>
      <c r="Q14" s="36">
        <v>2.12</v>
      </c>
      <c r="R14" s="36">
        <v>2.2199999999999998</v>
      </c>
      <c r="S14" s="37">
        <v>1.5</v>
      </c>
      <c r="T14" s="37">
        <v>1.5699999999999998</v>
      </c>
      <c r="U14" s="37">
        <v>1.56</v>
      </c>
      <c r="V14" s="37">
        <v>1.69</v>
      </c>
      <c r="W14" s="37">
        <v>1.74</v>
      </c>
      <c r="X14" s="37">
        <v>1.76</v>
      </c>
      <c r="Y14" s="37">
        <v>1.77</v>
      </c>
      <c r="Z14" s="37">
        <v>1.6099999999999999</v>
      </c>
      <c r="AA14" s="37">
        <v>1.63</v>
      </c>
    </row>
    <row r="15" spans="3:27" x14ac:dyDescent="0.3">
      <c r="C15" s="33" t="s">
        <v>65</v>
      </c>
      <c r="D15" s="50">
        <v>0.73</v>
      </c>
      <c r="E15" s="50">
        <v>0.73</v>
      </c>
      <c r="F15" s="38">
        <v>0.71</v>
      </c>
      <c r="G15" s="38">
        <v>0.69</v>
      </c>
      <c r="H15" s="38">
        <v>0.71</v>
      </c>
      <c r="I15" s="38">
        <v>0.74</v>
      </c>
      <c r="J15" s="38">
        <v>0.76</v>
      </c>
      <c r="K15" s="38">
        <v>0.84</v>
      </c>
      <c r="L15" s="38">
        <v>0.84</v>
      </c>
      <c r="M15" s="38">
        <v>0.63</v>
      </c>
      <c r="N15" s="36">
        <v>0.59</v>
      </c>
      <c r="O15" s="36">
        <v>0.51</v>
      </c>
      <c r="P15" s="36">
        <v>0.63</v>
      </c>
      <c r="Q15" s="36">
        <v>0.55000000000000004</v>
      </c>
      <c r="R15" s="36">
        <v>0.54</v>
      </c>
      <c r="S15" s="37">
        <v>0.64</v>
      </c>
      <c r="T15" s="37">
        <v>0.69</v>
      </c>
      <c r="U15" s="37">
        <v>0.64</v>
      </c>
      <c r="V15" s="37">
        <v>0.66</v>
      </c>
      <c r="W15" s="37">
        <v>0.67</v>
      </c>
      <c r="X15" s="37">
        <v>0.68</v>
      </c>
      <c r="Y15" s="37">
        <v>0.65</v>
      </c>
      <c r="Z15" s="37">
        <v>0.64</v>
      </c>
      <c r="AA15" s="37">
        <v>0.59</v>
      </c>
    </row>
    <row r="16" spans="3:27" x14ac:dyDescent="0.3">
      <c r="C16" s="27" t="s">
        <v>92</v>
      </c>
      <c r="D16" s="50">
        <v>0.59</v>
      </c>
      <c r="E16" s="50">
        <v>0.55000000000000004</v>
      </c>
      <c r="F16" s="38">
        <v>0.5</v>
      </c>
      <c r="G16" s="38">
        <v>0.56000000000000005</v>
      </c>
      <c r="H16" s="38">
        <v>0.54</v>
      </c>
      <c r="I16" s="38">
        <v>0.55000000000000004</v>
      </c>
      <c r="J16" s="38">
        <v>0.64</v>
      </c>
      <c r="K16" s="38">
        <v>0.67</v>
      </c>
      <c r="L16" s="38">
        <v>0.53</v>
      </c>
      <c r="M16" s="38">
        <v>0.52</v>
      </c>
      <c r="N16" s="36">
        <v>0.43</v>
      </c>
      <c r="O16" s="36">
        <v>0.56000000000000005</v>
      </c>
      <c r="P16" s="36">
        <v>0.56000000000000005</v>
      </c>
      <c r="Q16" s="36">
        <v>0.56000000000000005</v>
      </c>
      <c r="R16" s="36">
        <v>0.5</v>
      </c>
      <c r="S16" s="37">
        <v>0.67</v>
      </c>
      <c r="T16" s="37">
        <v>0.7</v>
      </c>
      <c r="U16" s="37">
        <v>0.69</v>
      </c>
      <c r="V16" s="37">
        <v>0.72</v>
      </c>
      <c r="W16" s="37">
        <v>0.72</v>
      </c>
      <c r="X16" s="37">
        <v>0.76</v>
      </c>
      <c r="Y16" s="37">
        <v>0.75</v>
      </c>
      <c r="Z16" s="37">
        <v>0.75</v>
      </c>
      <c r="AA16" s="37">
        <v>0.75</v>
      </c>
    </row>
    <row r="17" spans="3:27" x14ac:dyDescent="0.3">
      <c r="C17" s="33" t="s">
        <v>68</v>
      </c>
      <c r="D17" s="50"/>
      <c r="E17" s="50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6">
        <v>0</v>
      </c>
      <c r="O17" s="36">
        <v>0.27</v>
      </c>
      <c r="P17" s="36">
        <v>0.42</v>
      </c>
      <c r="Q17" s="36">
        <v>0.35</v>
      </c>
      <c r="R17" s="36">
        <v>0.32</v>
      </c>
      <c r="S17" s="37">
        <v>0.33</v>
      </c>
      <c r="T17" s="37">
        <v>0.35</v>
      </c>
      <c r="U17" s="37">
        <v>0.49</v>
      </c>
      <c r="V17" s="37">
        <v>0.48</v>
      </c>
      <c r="W17" s="37">
        <v>0.42</v>
      </c>
      <c r="X17" s="37">
        <v>0.41</v>
      </c>
      <c r="Y17" s="37">
        <v>0.51</v>
      </c>
      <c r="Z17" s="37">
        <v>0.53</v>
      </c>
      <c r="AA17" s="37">
        <v>0.6</v>
      </c>
    </row>
    <row r="20" spans="3:27" x14ac:dyDescent="0.3">
      <c r="C20" s="51"/>
      <c r="D20" s="70"/>
      <c r="E20" s="51"/>
      <c r="F20" s="52"/>
    </row>
    <row r="21" spans="3:27" x14ac:dyDescent="0.3">
      <c r="C21" s="53"/>
      <c r="D21" s="54"/>
      <c r="E21" s="53"/>
      <c r="F21" s="54"/>
    </row>
    <row r="22" spans="3:27" x14ac:dyDescent="0.3">
      <c r="C22" s="53"/>
      <c r="D22" s="54"/>
      <c r="E22" s="53"/>
      <c r="F22" s="54"/>
    </row>
    <row r="23" spans="3:27" x14ac:dyDescent="0.3">
      <c r="C23" s="53"/>
      <c r="D23" s="54"/>
      <c r="E23" s="53"/>
      <c r="F23" s="54"/>
    </row>
    <row r="24" spans="3:27" x14ac:dyDescent="0.3">
      <c r="C24" s="53"/>
      <c r="D24" s="54"/>
      <c r="E24" s="53"/>
      <c r="F24" s="54"/>
    </row>
    <row r="25" spans="3:27" x14ac:dyDescent="0.3">
      <c r="C25" s="53"/>
      <c r="D25" s="54"/>
      <c r="E25" s="53"/>
      <c r="F25" s="54"/>
    </row>
    <row r="26" spans="3:27" x14ac:dyDescent="0.3">
      <c r="C26" s="53"/>
      <c r="D26" s="54"/>
      <c r="E26" s="53"/>
      <c r="F26" s="54"/>
    </row>
    <row r="27" spans="3:27" x14ac:dyDescent="0.3">
      <c r="C27" s="53"/>
      <c r="D27" s="54"/>
      <c r="E27" s="53"/>
      <c r="F27" s="54"/>
    </row>
    <row r="28" spans="3:27" x14ac:dyDescent="0.3">
      <c r="C28" s="53"/>
      <c r="D28" s="54"/>
      <c r="E28" s="53"/>
      <c r="F28" s="54"/>
    </row>
    <row r="29" spans="3:27" x14ac:dyDescent="0.3">
      <c r="C29" s="53"/>
      <c r="D29" s="54"/>
      <c r="E29" s="53"/>
      <c r="F29" s="54"/>
    </row>
    <row r="30" spans="3:27" x14ac:dyDescent="0.3">
      <c r="C30" s="53"/>
      <c r="D30" s="54"/>
      <c r="E30" s="53"/>
      <c r="F30" s="54"/>
    </row>
    <row r="31" spans="3:27" x14ac:dyDescent="0.3">
      <c r="C31" s="53"/>
      <c r="D31" s="54"/>
      <c r="E31" s="53"/>
      <c r="F31" s="54"/>
    </row>
    <row r="32" spans="3:27" x14ac:dyDescent="0.3">
      <c r="C32" s="53"/>
      <c r="D32" s="54"/>
      <c r="E32" s="53"/>
      <c r="F32" s="54"/>
    </row>
    <row r="33" spans="3:6" x14ac:dyDescent="0.3">
      <c r="C33" s="53"/>
      <c r="D33" s="54"/>
      <c r="E33" s="53"/>
      <c r="F33" s="54"/>
    </row>
    <row r="34" spans="3:6" x14ac:dyDescent="0.3">
      <c r="C34" s="53"/>
      <c r="D34" s="54"/>
      <c r="E34" s="53"/>
      <c r="F34" s="54"/>
    </row>
    <row r="35" spans="3:6" x14ac:dyDescent="0.3">
      <c r="C35" s="53"/>
      <c r="D35" s="54"/>
      <c r="E35" s="53"/>
      <c r="F35" s="54"/>
    </row>
  </sheetData>
  <sortState xmlns:xlrd2="http://schemas.microsoft.com/office/spreadsheetml/2017/richdata2" ref="C4:AC16">
    <sortCondition descending="1" ref="R4:R16"/>
  </sortState>
  <conditionalFormatting sqref="D3:AA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AA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W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AA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AA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AA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AA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AA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AA1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AA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R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AA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AA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AA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:AA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4"/>
  <sheetViews>
    <sheetView workbookViewId="0"/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55" t="s">
        <v>60</v>
      </c>
      <c r="D4" s="55"/>
      <c r="E4" s="55"/>
      <c r="F4" s="55"/>
    </row>
    <row r="5" spans="3:6" x14ac:dyDescent="0.3">
      <c r="C5" s="27" t="s">
        <v>51</v>
      </c>
      <c r="D5" s="30">
        <v>43192</v>
      </c>
      <c r="E5" s="27" t="s">
        <v>52</v>
      </c>
      <c r="F5" s="40" t="s">
        <v>53</v>
      </c>
    </row>
    <row r="6" spans="3:6" x14ac:dyDescent="0.3">
      <c r="C6" s="27" t="s">
        <v>51</v>
      </c>
      <c r="D6" s="30">
        <v>43192</v>
      </c>
      <c r="E6" s="27" t="s">
        <v>54</v>
      </c>
      <c r="F6" s="40" t="s">
        <v>53</v>
      </c>
    </row>
    <row r="7" spans="3:6" x14ac:dyDescent="0.3">
      <c r="C7" s="27" t="s">
        <v>51</v>
      </c>
      <c r="D7" s="30">
        <v>43192</v>
      </c>
      <c r="E7" s="27" t="s">
        <v>55</v>
      </c>
      <c r="F7" s="40" t="s">
        <v>53</v>
      </c>
    </row>
    <row r="8" spans="3:6" x14ac:dyDescent="0.3">
      <c r="C8" s="27" t="s">
        <v>51</v>
      </c>
      <c r="D8" s="30">
        <v>43192</v>
      </c>
      <c r="E8" s="27" t="s">
        <v>56</v>
      </c>
      <c r="F8" s="41" t="s">
        <v>57</v>
      </c>
    </row>
    <row r="9" spans="3:6" x14ac:dyDescent="0.3">
      <c r="C9" s="27" t="s">
        <v>51</v>
      </c>
      <c r="D9" s="30">
        <v>43192</v>
      </c>
      <c r="E9" s="27" t="s">
        <v>58</v>
      </c>
      <c r="F9" s="41" t="s">
        <v>57</v>
      </c>
    </row>
    <row r="10" spans="3:6" x14ac:dyDescent="0.3">
      <c r="C10" s="27" t="s">
        <v>51</v>
      </c>
      <c r="D10" s="30">
        <v>43192</v>
      </c>
      <c r="E10" s="27" t="s">
        <v>59</v>
      </c>
      <c r="F10" s="41" t="s">
        <v>57</v>
      </c>
    </row>
    <row r="11" spans="3:6" x14ac:dyDescent="0.3">
      <c r="C11" s="27" t="s">
        <v>51</v>
      </c>
      <c r="D11" s="30">
        <v>43371</v>
      </c>
      <c r="E11" s="27" t="s">
        <v>62</v>
      </c>
      <c r="F11" s="40" t="s">
        <v>53</v>
      </c>
    </row>
    <row r="12" spans="3:6" x14ac:dyDescent="0.3">
      <c r="C12" s="27" t="s">
        <v>51</v>
      </c>
      <c r="D12" s="30">
        <v>43371</v>
      </c>
      <c r="E12" s="27" t="s">
        <v>63</v>
      </c>
      <c r="F12" s="41" t="s">
        <v>57</v>
      </c>
    </row>
    <row r="13" spans="3:6" x14ac:dyDescent="0.3">
      <c r="C13" s="27" t="s">
        <v>51</v>
      </c>
      <c r="D13" s="30">
        <v>43553</v>
      </c>
      <c r="E13" s="28" t="s">
        <v>70</v>
      </c>
      <c r="F13" s="40" t="s">
        <v>53</v>
      </c>
    </row>
    <row r="14" spans="3:6" x14ac:dyDescent="0.3">
      <c r="C14" s="27" t="s">
        <v>51</v>
      </c>
      <c r="D14" s="30">
        <v>43553</v>
      </c>
      <c r="E14" s="28" t="s">
        <v>71</v>
      </c>
      <c r="F14" s="41" t="s">
        <v>57</v>
      </c>
    </row>
    <row r="15" spans="3:6" x14ac:dyDescent="0.3">
      <c r="C15" s="27" t="s">
        <v>51</v>
      </c>
      <c r="D15" s="30">
        <v>43735</v>
      </c>
      <c r="E15" s="28" t="s">
        <v>72</v>
      </c>
      <c r="F15" s="40" t="s">
        <v>53</v>
      </c>
    </row>
    <row r="16" spans="3:6" x14ac:dyDescent="0.3">
      <c r="C16" s="27" t="s">
        <v>51</v>
      </c>
      <c r="D16" s="30">
        <v>43735</v>
      </c>
      <c r="E16" s="28" t="s">
        <v>73</v>
      </c>
      <c r="F16" s="41" t="s">
        <v>57</v>
      </c>
    </row>
    <row r="17" spans="3:6" x14ac:dyDescent="0.3">
      <c r="C17" s="27" t="s">
        <v>51</v>
      </c>
      <c r="D17" s="30">
        <v>43909</v>
      </c>
      <c r="E17" s="28" t="s">
        <v>77</v>
      </c>
      <c r="F17" s="40" t="s">
        <v>53</v>
      </c>
    </row>
    <row r="18" spans="3:6" x14ac:dyDescent="0.3">
      <c r="C18" s="27" t="s">
        <v>51</v>
      </c>
      <c r="D18" s="30">
        <v>43909</v>
      </c>
      <c r="E18" s="28" t="s">
        <v>78</v>
      </c>
      <c r="F18" s="41" t="s">
        <v>57</v>
      </c>
    </row>
    <row r="19" spans="3:6" x14ac:dyDescent="0.3">
      <c r="C19" s="27" t="s">
        <v>51</v>
      </c>
      <c r="D19" s="30">
        <v>44043</v>
      </c>
      <c r="E19" s="28" t="s">
        <v>80</v>
      </c>
      <c r="F19" s="40" t="s">
        <v>53</v>
      </c>
    </row>
    <row r="20" spans="3:6" x14ac:dyDescent="0.3">
      <c r="C20" s="27" t="s">
        <v>51</v>
      </c>
      <c r="D20" s="30">
        <v>44043</v>
      </c>
      <c r="E20" s="28" t="s">
        <v>81</v>
      </c>
      <c r="F20" s="41" t="s">
        <v>57</v>
      </c>
    </row>
    <row r="21" spans="3:6" x14ac:dyDescent="0.3">
      <c r="C21" s="27" t="s">
        <v>51</v>
      </c>
      <c r="D21" s="30">
        <v>44286</v>
      </c>
      <c r="E21" s="28" t="s">
        <v>85</v>
      </c>
      <c r="F21" s="40" t="s">
        <v>53</v>
      </c>
    </row>
    <row r="22" spans="3:6" x14ac:dyDescent="0.3">
      <c r="C22" s="27" t="s">
        <v>51</v>
      </c>
      <c r="D22" s="30">
        <v>44286</v>
      </c>
      <c r="E22" s="27" t="s">
        <v>86</v>
      </c>
      <c r="F22" s="41" t="s">
        <v>57</v>
      </c>
    </row>
    <row r="23" spans="3:6" x14ac:dyDescent="0.3">
      <c r="C23" s="27" t="s">
        <v>51</v>
      </c>
      <c r="D23" s="30">
        <v>44651</v>
      </c>
      <c r="E23" s="28" t="s">
        <v>28</v>
      </c>
      <c r="F23" s="40" t="s">
        <v>53</v>
      </c>
    </row>
    <row r="24" spans="3:6" x14ac:dyDescent="0.3">
      <c r="C24" s="27" t="s">
        <v>51</v>
      </c>
      <c r="D24" s="30">
        <v>44651</v>
      </c>
      <c r="E24" s="28" t="s">
        <v>88</v>
      </c>
      <c r="F24" s="41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harsh doshi</cp:lastModifiedBy>
  <dcterms:created xsi:type="dcterms:W3CDTF">2011-11-28T07:51:29Z</dcterms:created>
  <dcterms:modified xsi:type="dcterms:W3CDTF">2022-06-01T05:25:38Z</dcterms:modified>
</cp:coreProperties>
</file>