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yse India\Nifty Calculator\"/>
    </mc:Choice>
  </mc:AlternateContent>
  <bookViews>
    <workbookView xWindow="0" yWindow="0" windowWidth="23040" windowHeight="9384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 l="1"/>
  <c r="D58" i="4" l="1"/>
  <c r="E7" i="4" l="1"/>
  <c r="F8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7" i="7" l="1"/>
  <c r="F8" i="7"/>
  <c r="F40" i="6"/>
  <c r="G40" i="6" s="1"/>
  <c r="F26" i="6"/>
  <c r="G26" i="6" s="1"/>
  <c r="F49" i="6"/>
  <c r="G49" i="6" s="1"/>
  <c r="F39" i="6"/>
  <c r="G39" i="6" s="1"/>
  <c r="F7" i="6"/>
  <c r="G7" i="6" s="1"/>
  <c r="F24" i="6"/>
  <c r="G24" i="6" s="1"/>
  <c r="F33" i="6"/>
  <c r="G33" i="6" s="1"/>
  <c r="F23" i="6"/>
  <c r="G23" i="6" s="1"/>
  <c r="F28" i="6"/>
  <c r="G28" i="6" s="1"/>
  <c r="F22" i="6"/>
  <c r="G22" i="6" s="1"/>
  <c r="F31" i="6"/>
  <c r="G31" i="6" s="1"/>
  <c r="F16" i="6"/>
  <c r="G16" i="6" s="1"/>
  <c r="F44" i="6"/>
  <c r="G44" i="6" s="1"/>
  <c r="F54" i="6"/>
  <c r="G54" i="6" s="1"/>
  <c r="F17" i="6"/>
  <c r="G17" i="6" s="1"/>
  <c r="F47" i="6"/>
  <c r="G47" i="6" s="1"/>
  <c r="F53" i="6"/>
  <c r="G53" i="6" s="1"/>
  <c r="F42" i="6"/>
  <c r="G42" i="6" s="1"/>
  <c r="F18" i="6"/>
  <c r="G18" i="6" s="1"/>
  <c r="F51" i="6"/>
  <c r="G51" i="6" s="1"/>
  <c r="F12" i="6"/>
  <c r="G12" i="6" s="1"/>
  <c r="F48" i="6"/>
  <c r="G48" i="6" s="1"/>
  <c r="E16" i="6"/>
  <c r="E28" i="6"/>
  <c r="E54" i="6"/>
  <c r="E11" i="6"/>
  <c r="E27" i="6"/>
  <c r="E46" i="6"/>
  <c r="E24" i="6"/>
  <c r="E56" i="6"/>
  <c r="E17" i="6"/>
  <c r="E47" i="6"/>
  <c r="E31" i="6"/>
  <c r="E22" i="6"/>
  <c r="E52" i="6"/>
  <c r="E45" i="6"/>
  <c r="E29" i="6"/>
  <c r="E10" i="6"/>
  <c r="E53" i="6"/>
  <c r="E33" i="6"/>
  <c r="E30" i="6"/>
  <c r="E44" i="6"/>
  <c r="E9" i="6"/>
  <c r="E15" i="6"/>
  <c r="E37" i="6"/>
  <c r="E32" i="6"/>
  <c r="E42" i="6"/>
  <c r="E40" i="6"/>
  <c r="E43" i="6"/>
  <c r="E50" i="6"/>
  <c r="E19" i="6"/>
  <c r="E26" i="6"/>
  <c r="E35" i="6"/>
  <c r="E13" i="6"/>
  <c r="E18" i="6"/>
  <c r="E51" i="6"/>
  <c r="E41" i="6"/>
  <c r="E7" i="6"/>
  <c r="E25" i="6"/>
  <c r="E8" i="6"/>
  <c r="E49" i="6"/>
  <c r="E39" i="6"/>
  <c r="E12" i="6"/>
  <c r="E48" i="6"/>
  <c r="E55" i="6"/>
  <c r="E20" i="6"/>
  <c r="E21" i="6"/>
  <c r="E14" i="6"/>
  <c r="E38" i="6"/>
  <c r="E34" i="6"/>
  <c r="E36" i="6"/>
  <c r="E23" i="6"/>
  <c r="F11" i="6"/>
  <c r="G11" i="6" s="1"/>
  <c r="F27" i="6"/>
  <c r="G27" i="6" s="1"/>
  <c r="F46" i="6"/>
  <c r="G46" i="6" s="1"/>
  <c r="F56" i="6"/>
  <c r="G56" i="6" s="1"/>
  <c r="F52" i="6"/>
  <c r="G52" i="6" s="1"/>
  <c r="F45" i="6"/>
  <c r="G45" i="6" s="1"/>
  <c r="F29" i="6"/>
  <c r="G29" i="6" s="1"/>
  <c r="F10" i="6"/>
  <c r="G10" i="6" s="1"/>
  <c r="F30" i="6"/>
  <c r="G30" i="6" s="1"/>
  <c r="F9" i="6"/>
  <c r="G9" i="6" s="1"/>
  <c r="F15" i="6"/>
  <c r="G15" i="6" s="1"/>
  <c r="F37" i="6"/>
  <c r="G37" i="6" s="1"/>
  <c r="F32" i="6"/>
  <c r="G32" i="6" s="1"/>
  <c r="F43" i="6"/>
  <c r="G43" i="6" s="1"/>
  <c r="F50" i="6"/>
  <c r="G50" i="6" s="1"/>
  <c r="F19" i="6"/>
  <c r="G19" i="6" s="1"/>
  <c r="F35" i="6"/>
  <c r="G35" i="6" s="1"/>
  <c r="F13" i="6"/>
  <c r="G13" i="6" s="1"/>
  <c r="F41" i="6"/>
  <c r="G41" i="6" s="1"/>
  <c r="F25" i="6"/>
  <c r="G25" i="6" s="1"/>
  <c r="G8" i="6"/>
  <c r="F55" i="6"/>
  <c r="G55" i="6" s="1"/>
  <c r="F20" i="6"/>
  <c r="G20" i="6" s="1"/>
  <c r="F21" i="6"/>
  <c r="G21" i="6" s="1"/>
  <c r="F14" i="6"/>
  <c r="G14" i="6" s="1"/>
  <c r="F38" i="6"/>
  <c r="G38" i="6" s="1"/>
  <c r="F34" i="6"/>
  <c r="G34" i="6" s="1"/>
  <c r="F36" i="6"/>
  <c r="G36" i="6" s="1"/>
  <c r="H7" i="6" l="1"/>
  <c r="H2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6" i="6"/>
  <c r="H25" i="6"/>
  <c r="H17" i="6"/>
  <c r="H56" i="6"/>
  <c r="H58" i="7" l="1"/>
  <c r="H45" i="6"/>
  <c r="H50" i="6"/>
  <c r="H15" i="6"/>
  <c r="H19" i="6"/>
  <c r="H44" i="6"/>
  <c r="H18" i="6"/>
  <c r="H11" i="6"/>
  <c r="H13" i="6"/>
  <c r="H23" i="6"/>
  <c r="H52" i="6"/>
  <c r="H21" i="6"/>
  <c r="H10" i="6"/>
  <c r="H43" i="6"/>
  <c r="H38" i="6"/>
  <c r="H36" i="6"/>
  <c r="H49" i="6"/>
  <c r="H47" i="6"/>
  <c r="H41" i="6"/>
  <c r="H16" i="6"/>
  <c r="H26" i="6"/>
  <c r="H55" i="6"/>
  <c r="H39" i="6"/>
  <c r="H31" i="6"/>
  <c r="H14" i="6"/>
  <c r="H9" i="6"/>
  <c r="H42" i="6"/>
  <c r="H12" i="6"/>
  <c r="H33" i="6"/>
  <c r="H48" i="6"/>
  <c r="H51" i="6"/>
  <c r="H35" i="6"/>
  <c r="H30" i="6"/>
  <c r="H24" i="6"/>
  <c r="H54" i="6"/>
  <c r="H40" i="6"/>
  <c r="H53" i="6"/>
  <c r="H32" i="6"/>
  <c r="H8" i="6"/>
  <c r="H34" i="6"/>
  <c r="H20" i="6"/>
  <c r="H27" i="6"/>
  <c r="H28" i="6"/>
  <c r="H29" i="6"/>
  <c r="H37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<sst xmlns="http://schemas.openxmlformats.org/spreadsheetml/2006/main" count="256" uniqueCount="100">
  <si>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</si>
  <si>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</si>
  <si>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</si>
  <si>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</si>
  <si>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</si>
  <si>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</si>
  <si>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</si>
  <si>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</si>
  <si>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</si>
  <si>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</si>
  <si>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</si>
  <si>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</si>
  <si>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</si>
  <si>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</si>
  <si>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</si>
  <si>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</si>
  <si>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</si>
  <si>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</si>
  <si>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</si>
  <si>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</si>
  <si>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</si>
  <si>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</si>
  <si>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</si>
  <si>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</si>
  <si>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</si>
  <si>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</si>
  <si>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</si>
  <si>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</si>
  <si>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</si>
  <si>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</si>
  <si>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</si>
  <si>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</si>
  <si>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</si>
  <si>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</si>
  <si>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</si>
  <si>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</si>
  <si>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</si>
  <si>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</si>
  <si>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</si>
  <si>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</si>
  <si>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</si>
  <si>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</si>
  <si>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</si>
  <si>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</si>
  <si>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</si>
  <si>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</si>
  <si>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</si>
  <si>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</si>
  <si>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</si>
  <si>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</si>
  <si>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</si>
  <si>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</si>
  <si>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</si>
  <si>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</si>
  <si>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</si>
  <si>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</si>
  <si>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</si>
  <si>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</si>
  <si>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</si>
  <si>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</si>
  <si>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</si>
  <si>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</si>
  <si>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</si>
  <si>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</si>
  <si>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</si>
  <si>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</si>
  <si>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</si>
  <si>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CONSTRUCTION</t>
  </si>
  <si>
    <t>PHARMA</t>
  </si>
  <si>
    <t>TELECOM</t>
  </si>
  <si>
    <t>FINANCIAL SERVICES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</si>
  <si>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</si>
  <si>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</si>
  <si>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</si>
  <si>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</si>
  <si>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</si>
  <si>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</si>
  <si>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</si>
  <si>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</si>
  <si>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</si>
  <si>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</si>
  <si>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</si>
  <si>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</si>
  <si>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</si>
  <si>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</si>
  <si>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</si>
  <si>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</si>
  <si>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</si>
  <si>
    <t>Gail Limited</t>
  </si>
  <si>
    <t>Tata Consumer Products</t>
  </si>
  <si>
    <t>APOLLOHOSP</t>
  </si>
  <si>
    <t>Apollo Hospitals</t>
  </si>
  <si>
    <t>CONSUMER DURABLES</t>
  </si>
  <si>
    <t>FMCG</t>
  </si>
  <si>
    <t>AUTOMOBILE AND AUTO COMPONENTS</t>
  </si>
  <si>
    <t>CONSTRUCTION MATERIALS</t>
  </si>
  <si>
    <t>CHEMICALS</t>
  </si>
  <si>
    <t xml:space="preserve">CONSUMER GOODS </t>
  </si>
  <si>
    <t xml:space="preserve">OIL &amp; GAS </t>
  </si>
  <si>
    <t>METALS AND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</si>
</sst>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top" wrapText="1"/>
    </xf>
    <xf numFmtId="2" fontId="10" fillId="4" borderId="10" xfId="0" applyNumberFormat="1" applyFont="1" applyFill="1" applyBorder="1" applyAlignment="1">
      <alignment horizontal="right" vertical="top" shrinkToFi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58.48% of Nifty </a:t>
          </a:r>
        </a:p>
        <a:p>
          <a:endParaRPr lang="en-US" sz="1100" b="1" baseline="0"/>
        </a:p>
        <a:p>
          <a:r>
            <a:rPr lang="en-US" sz="1100" b="1" baseline="0"/>
            <a:t>Top 20 stocks = 77.06%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March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18</xdr:row>
      <xdr:rowOff>167640</xdr:rowOff>
    </xdr:from>
    <xdr:to>
      <xdr:col>9</xdr:col>
      <xdr:colOff>403860</xdr:colOff>
      <xdr:row>27</xdr:row>
      <xdr:rowOff>68580</xdr:rowOff>
    </xdr:to>
    <xdr:sp macro="" textlink="">
      <xdr:nvSpPr>
        <xdr:cNvPr id="4" name="TextBox 3"/>
        <xdr:cNvSpPr txBox="1"/>
      </xdr:nvSpPr>
      <xdr:spPr>
        <a:xfrm>
          <a:off x="297180" y="3459480"/>
          <a:ext cx="7124700" cy="1546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4. 'Cement and Cement Products' sector renamed as 'Construction Material'.</a:t>
          </a:r>
        </a:p>
        <a:p>
          <a:r>
            <a:rPr lang="en-US" sz="1100" b="1" baseline="0"/>
            <a:t>5. 'Pharma' sector renamed as 'Healthcare' and Apollo hospital is included in the index under this sector.</a:t>
          </a:r>
        </a:p>
        <a:p>
          <a:r>
            <a:rPr lang="en-US" sz="1100" b="1" baseline="0"/>
            <a:t>6.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tabSelected="1" workbookViewId="0"/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style="40" customWidth="1"/>
    <col min="13" max="13" width="2.44140625" customWidth="1"/>
  </cols>
  <sheetData>
    <row r="2" spans="2:8" x14ac:dyDescent="0.3">
      <c r="B2" s="1"/>
      <c r="C2" s="2"/>
      <c r="D2" s="2"/>
      <c r="E2" s="2"/>
      <c r="F2" s="2"/>
      <c r="G2" s="2"/>
      <c r="H2" s="43"/>
    </row>
    <row r="3" spans="2:8" x14ac:dyDescent="0.3">
      <c r="B3" s="4"/>
      <c r="C3" s="5"/>
      <c r="D3" s="5"/>
      <c r="E3" s="5"/>
      <c r="F3" s="5"/>
      <c r="G3" s="5"/>
      <c r="H3" s="44"/>
    </row>
    <row r="4" spans="2:8" x14ac:dyDescent="0.3">
      <c r="B4" s="4"/>
      <c r="C4" s="5"/>
      <c r="D4" s="5"/>
      <c r="E4" s="5"/>
      <c r="F4" s="5"/>
      <c r="G4" s="5"/>
      <c r="H4" s="44"/>
    </row>
    <row r="5" spans="2:8" x14ac:dyDescent="0.3">
      <c r="B5" s="7"/>
      <c r="C5" s="8"/>
      <c r="D5" s="8"/>
      <c r="E5" s="8"/>
      <c r="F5" s="8"/>
      <c r="G5" s="8"/>
      <c r="H5" s="45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46" t="s">
        <v>2</v>
      </c>
    </row>
    <row r="7" spans="2:8" ht="15" customHeight="1" x14ac:dyDescent="0.3">
      <c r="B7" s="50" t="s">
        <v>38</v>
      </c>
      <c r="C7" s="51">
        <v>2634.75</v>
      </c>
      <c r="D7" s="51">
        <v>11.89</v>
      </c>
      <c r="E7" s="29">
        <f t="shared" ref="E7:E38" si="0">$E$58*D7/100</f>
        <v>2076.558775</v>
      </c>
      <c r="F7" s="23">
        <f t="shared" ref="F7:F38" si="1">C7</f>
        <v>2634.75</v>
      </c>
      <c r="G7" s="21">
        <f t="shared" ref="G7:G38" si="2">(F7-C7)/C7*100</f>
        <v>0</v>
      </c>
      <c r="H7" s="29">
        <f>E7+((E7*G7)/100)</f>
        <v>2076.558775</v>
      </c>
    </row>
    <row r="8" spans="2:8" x14ac:dyDescent="0.3">
      <c r="B8" s="50" t="s">
        <v>30</v>
      </c>
      <c r="C8" s="51">
        <v>1906.85</v>
      </c>
      <c r="D8" s="51">
        <v>9.1300000000000008</v>
      </c>
      <c r="E8" s="29">
        <f t="shared" si="0"/>
        <v>1594.5316750000002</v>
      </c>
      <c r="F8" s="23">
        <f>C8</f>
        <v>1906.85</v>
      </c>
      <c r="G8" s="21">
        <f t="shared" si="2"/>
        <v>0</v>
      </c>
      <c r="H8" s="29">
        <f t="shared" ref="H8:H38" si="3">E8+((E8*G8)/100)</f>
        <v>1594.5316750000002</v>
      </c>
    </row>
    <row r="9" spans="2:8" x14ac:dyDescent="0.3">
      <c r="B9" s="50" t="s">
        <v>21</v>
      </c>
      <c r="C9" s="51">
        <v>1470.35</v>
      </c>
      <c r="D9" s="51">
        <v>8.43</v>
      </c>
      <c r="E9" s="29">
        <f t="shared" si="0"/>
        <v>1472.278425</v>
      </c>
      <c r="F9" s="23">
        <f t="shared" si="1"/>
        <v>1470.35</v>
      </c>
      <c r="G9" s="21">
        <f t="shared" si="2"/>
        <v>0</v>
      </c>
      <c r="H9" s="29">
        <f t="shared" si="3"/>
        <v>1472.278425</v>
      </c>
    </row>
    <row r="10" spans="2:8" x14ac:dyDescent="0.3">
      <c r="B10" s="50" t="s">
        <v>27</v>
      </c>
      <c r="C10" s="51">
        <v>730.3</v>
      </c>
      <c r="D10" s="51">
        <v>6.64</v>
      </c>
      <c r="E10" s="29">
        <f t="shared" si="0"/>
        <v>1159.6593999999998</v>
      </c>
      <c r="F10" s="23">
        <f t="shared" si="1"/>
        <v>730.3</v>
      </c>
      <c r="G10" s="21">
        <f t="shared" si="2"/>
        <v>0</v>
      </c>
      <c r="H10" s="29">
        <f t="shared" si="3"/>
        <v>1159.6593999999998</v>
      </c>
    </row>
    <row r="11" spans="2:8" x14ac:dyDescent="0.3">
      <c r="B11" s="50" t="s">
        <v>25</v>
      </c>
      <c r="C11" s="51">
        <v>2390.4</v>
      </c>
      <c r="D11" s="51">
        <v>5.66</v>
      </c>
      <c r="E11" s="29">
        <f t="shared" si="0"/>
        <v>988.50485000000003</v>
      </c>
      <c r="F11" s="23">
        <f t="shared" si="1"/>
        <v>2390.4</v>
      </c>
      <c r="G11" s="21">
        <f t="shared" si="2"/>
        <v>0</v>
      </c>
      <c r="H11" s="29">
        <f t="shared" si="3"/>
        <v>988.50485000000003</v>
      </c>
    </row>
    <row r="12" spans="2:8" x14ac:dyDescent="0.3">
      <c r="B12" s="50" t="s">
        <v>41</v>
      </c>
      <c r="C12" s="51">
        <v>3739.95</v>
      </c>
      <c r="D12" s="51">
        <v>5.07</v>
      </c>
      <c r="E12" s="29">
        <f t="shared" si="0"/>
        <v>885.46282500000007</v>
      </c>
      <c r="F12" s="23">
        <f t="shared" si="1"/>
        <v>3739.95</v>
      </c>
      <c r="G12" s="21">
        <f t="shared" si="2"/>
        <v>0</v>
      </c>
      <c r="H12" s="29">
        <f t="shared" si="3"/>
        <v>885.46282500000007</v>
      </c>
    </row>
    <row r="13" spans="2:8" x14ac:dyDescent="0.3">
      <c r="B13" s="50" t="s">
        <v>31</v>
      </c>
      <c r="C13" s="51">
        <v>1753.85</v>
      </c>
      <c r="D13" s="51">
        <v>3.37</v>
      </c>
      <c r="E13" s="29">
        <f t="shared" si="0"/>
        <v>588.56207500000005</v>
      </c>
      <c r="F13" s="23">
        <f t="shared" si="1"/>
        <v>1753.85</v>
      </c>
      <c r="G13" s="21">
        <f t="shared" si="2"/>
        <v>0</v>
      </c>
      <c r="H13" s="29">
        <f t="shared" si="3"/>
        <v>588.56207500000005</v>
      </c>
    </row>
    <row r="14" spans="2:8" x14ac:dyDescent="0.3">
      <c r="B14" s="50" t="s">
        <v>26</v>
      </c>
      <c r="C14" s="51">
        <v>250.65</v>
      </c>
      <c r="D14" s="51">
        <v>2.87</v>
      </c>
      <c r="E14" s="29">
        <f t="shared" si="0"/>
        <v>501.23832500000003</v>
      </c>
      <c r="F14" s="23">
        <f t="shared" si="1"/>
        <v>250.65</v>
      </c>
      <c r="G14" s="21">
        <f t="shared" si="2"/>
        <v>0</v>
      </c>
      <c r="H14" s="29">
        <f t="shared" si="3"/>
        <v>501.23832500000003</v>
      </c>
    </row>
    <row r="15" spans="2:8" x14ac:dyDescent="0.3">
      <c r="B15" s="50" t="s">
        <v>32</v>
      </c>
      <c r="C15" s="51">
        <v>1767.65</v>
      </c>
      <c r="D15" s="51">
        <v>2.79</v>
      </c>
      <c r="E15" s="29">
        <f t="shared" si="0"/>
        <v>487.26652500000006</v>
      </c>
      <c r="F15" s="23">
        <f t="shared" si="1"/>
        <v>1767.65</v>
      </c>
      <c r="G15" s="21">
        <f t="shared" si="2"/>
        <v>0</v>
      </c>
      <c r="H15" s="29">
        <f t="shared" si="3"/>
        <v>487.26652500000006</v>
      </c>
    </row>
    <row r="16" spans="2:8" x14ac:dyDescent="0.3">
      <c r="B16" s="50" t="s">
        <v>11</v>
      </c>
      <c r="C16" s="51">
        <v>761.15</v>
      </c>
      <c r="D16" s="51">
        <v>2.63</v>
      </c>
      <c r="E16" s="29">
        <f t="shared" si="0"/>
        <v>459.32292499999994</v>
      </c>
      <c r="F16" s="23">
        <f t="shared" si="1"/>
        <v>761.15</v>
      </c>
      <c r="G16" s="21">
        <f t="shared" si="2"/>
        <v>0</v>
      </c>
      <c r="H16" s="29">
        <f t="shared" si="3"/>
        <v>459.32292499999994</v>
      </c>
    </row>
    <row r="17" spans="2:8" x14ac:dyDescent="0.3">
      <c r="B17" s="50" t="s">
        <v>13</v>
      </c>
      <c r="C17" s="51">
        <v>7259.95</v>
      </c>
      <c r="D17" s="51">
        <v>2.5299999999999998</v>
      </c>
      <c r="E17" s="29">
        <f t="shared" si="0"/>
        <v>441.85817499999996</v>
      </c>
      <c r="F17" s="23">
        <f t="shared" si="1"/>
        <v>7259.95</v>
      </c>
      <c r="G17" s="21">
        <f t="shared" si="2"/>
        <v>0</v>
      </c>
      <c r="H17" s="29">
        <f t="shared" si="3"/>
        <v>441.85817499999996</v>
      </c>
    </row>
    <row r="18" spans="2:8" x14ac:dyDescent="0.3">
      <c r="B18" s="50" t="s">
        <v>39</v>
      </c>
      <c r="C18" s="51">
        <v>493.55</v>
      </c>
      <c r="D18" s="51">
        <v>2.48</v>
      </c>
      <c r="E18" s="29">
        <f t="shared" si="0"/>
        <v>433.12580000000003</v>
      </c>
      <c r="F18" s="23">
        <f t="shared" si="1"/>
        <v>493.55</v>
      </c>
      <c r="G18" s="21">
        <f t="shared" si="2"/>
        <v>0</v>
      </c>
      <c r="H18" s="29">
        <f t="shared" si="3"/>
        <v>433.12580000000003</v>
      </c>
    </row>
    <row r="19" spans="2:8" x14ac:dyDescent="0.3">
      <c r="B19" s="50" t="s">
        <v>24</v>
      </c>
      <c r="C19" s="51">
        <v>2048.65</v>
      </c>
      <c r="D19" s="51">
        <v>2.39</v>
      </c>
      <c r="E19" s="29">
        <f t="shared" si="0"/>
        <v>417.40752500000002</v>
      </c>
      <c r="F19" s="23">
        <f t="shared" si="1"/>
        <v>2048.65</v>
      </c>
      <c r="G19" s="21">
        <f t="shared" si="2"/>
        <v>0</v>
      </c>
      <c r="H19" s="29">
        <f t="shared" si="3"/>
        <v>417.40752500000002</v>
      </c>
    </row>
    <row r="20" spans="2:8" x14ac:dyDescent="0.3">
      <c r="B20" s="50" t="s">
        <v>15</v>
      </c>
      <c r="C20" s="51">
        <v>754.95</v>
      </c>
      <c r="D20" s="51">
        <v>2.33</v>
      </c>
      <c r="E20" s="29">
        <f t="shared" si="0"/>
        <v>406.928675</v>
      </c>
      <c r="F20" s="23">
        <f t="shared" si="1"/>
        <v>754.95</v>
      </c>
      <c r="G20" s="21">
        <f t="shared" si="2"/>
        <v>0</v>
      </c>
      <c r="H20" s="29">
        <f t="shared" si="3"/>
        <v>406.928675</v>
      </c>
    </row>
    <row r="21" spans="2:8" x14ac:dyDescent="0.3">
      <c r="B21" s="50" t="s">
        <v>10</v>
      </c>
      <c r="C21" s="51">
        <v>3079.95</v>
      </c>
      <c r="D21" s="51">
        <v>1.82</v>
      </c>
      <c r="E21" s="29">
        <f t="shared" si="0"/>
        <v>317.85845</v>
      </c>
      <c r="F21" s="23">
        <f t="shared" si="1"/>
        <v>3079.95</v>
      </c>
      <c r="G21" s="21">
        <f t="shared" si="2"/>
        <v>0</v>
      </c>
      <c r="H21" s="29">
        <f t="shared" si="3"/>
        <v>317.85845</v>
      </c>
    </row>
    <row r="22" spans="2:8" x14ac:dyDescent="0.3">
      <c r="B22" s="50" t="s">
        <v>20</v>
      </c>
      <c r="C22" s="51">
        <v>1163.75</v>
      </c>
      <c r="D22" s="51">
        <v>1.61</v>
      </c>
      <c r="E22" s="29">
        <f t="shared" si="0"/>
        <v>281.18247500000001</v>
      </c>
      <c r="F22" s="23">
        <f t="shared" si="1"/>
        <v>1163.75</v>
      </c>
      <c r="G22" s="21">
        <f t="shared" si="2"/>
        <v>0</v>
      </c>
      <c r="H22" s="29">
        <f t="shared" si="3"/>
        <v>281.18247500000001</v>
      </c>
    </row>
    <row r="23" spans="2:8" x14ac:dyDescent="0.3">
      <c r="B23" s="50" t="s">
        <v>43</v>
      </c>
      <c r="C23" s="51">
        <v>1307.2</v>
      </c>
      <c r="D23" s="51">
        <v>1.38</v>
      </c>
      <c r="E23" s="29">
        <f t="shared" si="0"/>
        <v>241.01355000000001</v>
      </c>
      <c r="F23" s="23">
        <f t="shared" si="1"/>
        <v>1307.2</v>
      </c>
      <c r="G23" s="21">
        <f t="shared" si="2"/>
        <v>0</v>
      </c>
      <c r="H23" s="29">
        <f t="shared" si="3"/>
        <v>241.01355000000001</v>
      </c>
    </row>
    <row r="24" spans="2:8" x14ac:dyDescent="0.3">
      <c r="B24" s="50" t="s">
        <v>50</v>
      </c>
      <c r="C24" s="51">
        <v>2536.15</v>
      </c>
      <c r="D24" s="51">
        <v>1.38</v>
      </c>
      <c r="E24" s="29">
        <f t="shared" si="0"/>
        <v>241.01355000000001</v>
      </c>
      <c r="F24" s="23">
        <f t="shared" si="1"/>
        <v>2536.15</v>
      </c>
      <c r="G24" s="21">
        <f t="shared" si="2"/>
        <v>0</v>
      </c>
      <c r="H24" s="29">
        <f t="shared" si="3"/>
        <v>241.01355000000001</v>
      </c>
    </row>
    <row r="25" spans="2:8" x14ac:dyDescent="0.3">
      <c r="B25" s="50" t="s">
        <v>48</v>
      </c>
      <c r="C25" s="51">
        <v>17060.45</v>
      </c>
      <c r="D25" s="51">
        <v>1.35</v>
      </c>
      <c r="E25" s="29">
        <f t="shared" si="0"/>
        <v>235.77412500000003</v>
      </c>
      <c r="F25" s="23">
        <f t="shared" si="1"/>
        <v>17060.45</v>
      </c>
      <c r="G25" s="21">
        <f t="shared" si="2"/>
        <v>0</v>
      </c>
      <c r="H25" s="29">
        <f t="shared" si="3"/>
        <v>235.77412500000003</v>
      </c>
    </row>
    <row r="26" spans="2:8" x14ac:dyDescent="0.3">
      <c r="B26" s="50" t="s">
        <v>34</v>
      </c>
      <c r="C26" s="51">
        <v>7561.3</v>
      </c>
      <c r="D26" s="51">
        <v>1.31</v>
      </c>
      <c r="E26" s="29">
        <f t="shared" si="0"/>
        <v>228.78822500000001</v>
      </c>
      <c r="F26" s="23">
        <f t="shared" si="1"/>
        <v>7561.3</v>
      </c>
      <c r="G26" s="21">
        <f t="shared" si="2"/>
        <v>0</v>
      </c>
      <c r="H26" s="29">
        <f t="shared" si="3"/>
        <v>228.78822500000001</v>
      </c>
    </row>
    <row r="27" spans="2:8" x14ac:dyDescent="0.3">
      <c r="B27" s="50" t="s">
        <v>40</v>
      </c>
      <c r="C27" s="51">
        <v>914.75</v>
      </c>
      <c r="D27" s="51">
        <v>1.29</v>
      </c>
      <c r="E27" s="29">
        <f t="shared" si="0"/>
        <v>225.295275</v>
      </c>
      <c r="F27" s="23">
        <f t="shared" si="1"/>
        <v>914.75</v>
      </c>
      <c r="G27" s="21">
        <f t="shared" si="2"/>
        <v>0</v>
      </c>
      <c r="H27" s="29">
        <f t="shared" si="3"/>
        <v>225.295275</v>
      </c>
    </row>
    <row r="28" spans="2:8" x14ac:dyDescent="0.3">
      <c r="B28" s="50" t="s">
        <v>44</v>
      </c>
      <c r="C28" s="51">
        <v>1499.45</v>
      </c>
      <c r="D28" s="51">
        <v>1.22</v>
      </c>
      <c r="E28" s="29">
        <f t="shared" si="0"/>
        <v>213.06994999999998</v>
      </c>
      <c r="F28" s="23">
        <f t="shared" si="1"/>
        <v>1499.45</v>
      </c>
      <c r="G28" s="21">
        <f t="shared" si="2"/>
        <v>0</v>
      </c>
      <c r="H28" s="29">
        <f t="shared" si="3"/>
        <v>213.06994999999998</v>
      </c>
    </row>
    <row r="29" spans="2:8" x14ac:dyDescent="0.3">
      <c r="B29" s="50" t="s">
        <v>47</v>
      </c>
      <c r="C29" s="51">
        <v>591.9</v>
      </c>
      <c r="D29" s="51">
        <v>1.1499999999999999</v>
      </c>
      <c r="E29" s="29">
        <f t="shared" si="0"/>
        <v>200.84462499999998</v>
      </c>
      <c r="F29" s="23">
        <f t="shared" si="1"/>
        <v>591.9</v>
      </c>
      <c r="G29" s="21">
        <f t="shared" si="2"/>
        <v>0</v>
      </c>
      <c r="H29" s="29">
        <f t="shared" si="3"/>
        <v>200.84462499999998</v>
      </c>
    </row>
    <row r="30" spans="2:8" x14ac:dyDescent="0.3">
      <c r="B30" s="50" t="s">
        <v>23</v>
      </c>
      <c r="C30" s="51">
        <v>569.5</v>
      </c>
      <c r="D30" s="51">
        <v>1.0900000000000001</v>
      </c>
      <c r="E30" s="29">
        <f t="shared" si="0"/>
        <v>190.36577500000004</v>
      </c>
      <c r="F30" s="23">
        <f t="shared" si="1"/>
        <v>569.5</v>
      </c>
      <c r="G30" s="21">
        <f t="shared" si="2"/>
        <v>0</v>
      </c>
      <c r="H30" s="29">
        <f t="shared" si="3"/>
        <v>190.36577500000004</v>
      </c>
    </row>
    <row r="31" spans="2:8" x14ac:dyDescent="0.3">
      <c r="B31" s="50" t="s">
        <v>42</v>
      </c>
      <c r="C31" s="51">
        <v>433.75</v>
      </c>
      <c r="D31" s="51">
        <v>1.02</v>
      </c>
      <c r="E31" s="29">
        <f t="shared" si="0"/>
        <v>178.14045000000002</v>
      </c>
      <c r="F31" s="23">
        <f t="shared" si="1"/>
        <v>433.75</v>
      </c>
      <c r="G31" s="21">
        <f t="shared" si="2"/>
        <v>0</v>
      </c>
      <c r="H31" s="29">
        <f t="shared" si="3"/>
        <v>178.14045000000002</v>
      </c>
    </row>
    <row r="32" spans="2:8" x14ac:dyDescent="0.3">
      <c r="B32" s="50" t="s">
        <v>33</v>
      </c>
      <c r="C32" s="51">
        <v>806.55</v>
      </c>
      <c r="D32" s="51">
        <v>1.01</v>
      </c>
      <c r="E32" s="29">
        <f t="shared" si="0"/>
        <v>176.39397499999998</v>
      </c>
      <c r="F32" s="23">
        <f t="shared" si="1"/>
        <v>806.55</v>
      </c>
      <c r="G32" s="21">
        <f t="shared" si="2"/>
        <v>0</v>
      </c>
      <c r="H32" s="29">
        <f t="shared" si="3"/>
        <v>176.39397499999998</v>
      </c>
    </row>
    <row r="33" spans="2:8" x14ac:dyDescent="0.3">
      <c r="B33" s="50" t="s">
        <v>46</v>
      </c>
      <c r="C33" s="51">
        <v>6602.3</v>
      </c>
      <c r="D33" s="51">
        <v>1</v>
      </c>
      <c r="E33" s="29">
        <f t="shared" si="0"/>
        <v>174.64750000000001</v>
      </c>
      <c r="F33" s="23">
        <f t="shared" si="1"/>
        <v>6602.3</v>
      </c>
      <c r="G33" s="21">
        <f t="shared" si="2"/>
        <v>0</v>
      </c>
      <c r="H33" s="29">
        <f t="shared" si="3"/>
        <v>174.64750000000001</v>
      </c>
    </row>
    <row r="34" spans="2:8" x14ac:dyDescent="0.3">
      <c r="B34" s="50" t="s">
        <v>37</v>
      </c>
      <c r="C34" s="51">
        <v>216.8</v>
      </c>
      <c r="D34" s="51">
        <v>0.97</v>
      </c>
      <c r="E34" s="29">
        <f t="shared" si="0"/>
        <v>169.408075</v>
      </c>
      <c r="F34" s="23">
        <f t="shared" si="1"/>
        <v>216.8</v>
      </c>
      <c r="G34" s="21">
        <f t="shared" si="2"/>
        <v>0</v>
      </c>
      <c r="H34" s="29">
        <f t="shared" si="3"/>
        <v>169.408075</v>
      </c>
    </row>
    <row r="35" spans="2:8" x14ac:dyDescent="0.3">
      <c r="B35" s="50" t="s">
        <v>61</v>
      </c>
      <c r="C35" s="51">
        <v>732.65</v>
      </c>
      <c r="D35" s="51">
        <v>0.93</v>
      </c>
      <c r="E35" s="29">
        <f t="shared" si="0"/>
        <v>162.42217500000001</v>
      </c>
      <c r="F35" s="23">
        <f t="shared" si="1"/>
        <v>732.65</v>
      </c>
      <c r="G35" s="21">
        <f t="shared" si="2"/>
        <v>0</v>
      </c>
      <c r="H35" s="29">
        <f t="shared" si="3"/>
        <v>162.42217500000001</v>
      </c>
    </row>
    <row r="36" spans="2:8" x14ac:dyDescent="0.3">
      <c r="B36" s="50" t="s">
        <v>35</v>
      </c>
      <c r="C36" s="51">
        <v>135</v>
      </c>
      <c r="D36" s="51">
        <v>0.84</v>
      </c>
      <c r="E36" s="29">
        <f t="shared" si="0"/>
        <v>146.7039</v>
      </c>
      <c r="F36" s="23">
        <f t="shared" si="1"/>
        <v>135</v>
      </c>
      <c r="G36" s="21">
        <f t="shared" si="2"/>
        <v>0</v>
      </c>
      <c r="H36" s="29">
        <f t="shared" si="3"/>
        <v>146.7039</v>
      </c>
    </row>
    <row r="37" spans="2:8" x14ac:dyDescent="0.3">
      <c r="B37" s="50" t="s">
        <v>49</v>
      </c>
      <c r="C37" s="51">
        <v>1664</v>
      </c>
      <c r="D37" s="51">
        <v>0.82</v>
      </c>
      <c r="E37" s="29">
        <f t="shared" si="0"/>
        <v>143.21095</v>
      </c>
      <c r="F37" s="23">
        <f t="shared" si="1"/>
        <v>1664</v>
      </c>
      <c r="G37" s="21">
        <f t="shared" si="2"/>
        <v>0</v>
      </c>
      <c r="H37" s="29">
        <f t="shared" si="3"/>
        <v>143.21095</v>
      </c>
    </row>
    <row r="38" spans="2:8" x14ac:dyDescent="0.3">
      <c r="B38" s="50" t="s">
        <v>77</v>
      </c>
      <c r="C38" s="51">
        <v>17380.55</v>
      </c>
      <c r="D38" s="51">
        <v>0.81</v>
      </c>
      <c r="E38" s="29">
        <f t="shared" si="0"/>
        <v>141.46447499999999</v>
      </c>
      <c r="F38" s="23">
        <f t="shared" si="1"/>
        <v>17380.55</v>
      </c>
      <c r="G38" s="21">
        <f t="shared" si="2"/>
        <v>0</v>
      </c>
      <c r="H38" s="29">
        <f t="shared" si="3"/>
        <v>141.46447499999999</v>
      </c>
    </row>
    <row r="39" spans="2:8" x14ac:dyDescent="0.3">
      <c r="B39" s="50" t="s">
        <v>29</v>
      </c>
      <c r="C39" s="51">
        <v>935.4</v>
      </c>
      <c r="D39" s="51">
        <v>0.8</v>
      </c>
      <c r="E39" s="29">
        <f t="shared" ref="E39:E56" si="4">$E$58*D39/100</f>
        <v>139.71800000000002</v>
      </c>
      <c r="F39" s="23">
        <f t="shared" ref="F39:F56" si="5">C39</f>
        <v>935.4</v>
      </c>
      <c r="G39" s="21">
        <f t="shared" ref="G39:G56" si="6">(F39-C39)/C39*100</f>
        <v>0</v>
      </c>
      <c r="H39" s="29">
        <f t="shared" ref="H39:H56" si="7">E39+((E39*G39)/100)</f>
        <v>139.71800000000002</v>
      </c>
    </row>
    <row r="40" spans="2:8" x14ac:dyDescent="0.3">
      <c r="B40" s="50" t="s">
        <v>36</v>
      </c>
      <c r="C40" s="51">
        <v>163.9</v>
      </c>
      <c r="D40" s="51">
        <v>0.78</v>
      </c>
      <c r="E40" s="29">
        <f t="shared" si="4"/>
        <v>136.22505000000001</v>
      </c>
      <c r="F40" s="23">
        <f t="shared" si="5"/>
        <v>163.9</v>
      </c>
      <c r="G40" s="21">
        <f t="shared" si="6"/>
        <v>0</v>
      </c>
      <c r="H40" s="29">
        <f t="shared" si="7"/>
        <v>136.22505000000001</v>
      </c>
    </row>
    <row r="41" spans="2:8" x14ac:dyDescent="0.3">
      <c r="B41" s="50" t="s">
        <v>9</v>
      </c>
      <c r="C41" s="51">
        <v>774.2</v>
      </c>
      <c r="D41" s="51">
        <v>0.73</v>
      </c>
      <c r="E41" s="29">
        <f t="shared" si="4"/>
        <v>127.49267500000001</v>
      </c>
      <c r="F41" s="23">
        <f t="shared" si="5"/>
        <v>774.2</v>
      </c>
      <c r="G41" s="21">
        <f t="shared" si="6"/>
        <v>0</v>
      </c>
      <c r="H41" s="29">
        <f t="shared" si="7"/>
        <v>127.49267500000001</v>
      </c>
    </row>
    <row r="42" spans="2:8" x14ac:dyDescent="0.3">
      <c r="B42" s="50" t="s">
        <v>85</v>
      </c>
      <c r="C42" s="51">
        <v>4402.05</v>
      </c>
      <c r="D42" s="51">
        <v>0.73</v>
      </c>
      <c r="E42" s="29">
        <f t="shared" si="4"/>
        <v>127.49267500000001</v>
      </c>
      <c r="F42" s="23">
        <f t="shared" si="5"/>
        <v>4402.05</v>
      </c>
      <c r="G42" s="21">
        <f t="shared" si="6"/>
        <v>0</v>
      </c>
      <c r="H42" s="29">
        <f t="shared" si="7"/>
        <v>127.49267500000001</v>
      </c>
    </row>
    <row r="43" spans="2:8" x14ac:dyDescent="0.3">
      <c r="B43" s="50" t="s">
        <v>16</v>
      </c>
      <c r="C43" s="51">
        <v>1018.05</v>
      </c>
      <c r="D43" s="51">
        <v>0.69</v>
      </c>
      <c r="E43" s="29">
        <f t="shared" si="4"/>
        <v>120.506775</v>
      </c>
      <c r="F43" s="23">
        <f t="shared" si="5"/>
        <v>1018.05</v>
      </c>
      <c r="G43" s="21">
        <f t="shared" si="6"/>
        <v>0</v>
      </c>
      <c r="H43" s="29">
        <f t="shared" si="7"/>
        <v>120.506775</v>
      </c>
    </row>
    <row r="44" spans="2:8" x14ac:dyDescent="0.3">
      <c r="B44" s="50" t="s">
        <v>18</v>
      </c>
      <c r="C44" s="51">
        <v>4295.45</v>
      </c>
      <c r="D44" s="51">
        <v>0.68</v>
      </c>
      <c r="E44" s="29">
        <f t="shared" si="4"/>
        <v>118.7603</v>
      </c>
      <c r="F44" s="23">
        <f t="shared" si="5"/>
        <v>4295.45</v>
      </c>
      <c r="G44" s="21">
        <f t="shared" si="6"/>
        <v>0</v>
      </c>
      <c r="H44" s="29">
        <f t="shared" si="7"/>
        <v>118.7603</v>
      </c>
    </row>
    <row r="45" spans="2:8" x14ac:dyDescent="0.3">
      <c r="B45" s="50" t="s">
        <v>82</v>
      </c>
      <c r="C45" s="51">
        <v>538.20000000000005</v>
      </c>
      <c r="D45" s="51">
        <v>0.65</v>
      </c>
      <c r="E45" s="29">
        <f t="shared" si="4"/>
        <v>113.52087499999999</v>
      </c>
      <c r="F45" s="23">
        <f t="shared" si="5"/>
        <v>538.20000000000005</v>
      </c>
      <c r="G45" s="21">
        <f t="shared" si="6"/>
        <v>0</v>
      </c>
      <c r="H45" s="29">
        <f t="shared" si="7"/>
        <v>113.52087499999999</v>
      </c>
    </row>
    <row r="46" spans="2:8" x14ac:dyDescent="0.3">
      <c r="B46" s="50" t="s">
        <v>86</v>
      </c>
      <c r="C46" s="51">
        <v>1121.45</v>
      </c>
      <c r="D46" s="51">
        <v>0.65</v>
      </c>
      <c r="E46" s="29">
        <f t="shared" si="4"/>
        <v>113.52087499999999</v>
      </c>
      <c r="F46" s="23">
        <f t="shared" si="5"/>
        <v>1121.45</v>
      </c>
      <c r="G46" s="21">
        <f t="shared" si="6"/>
        <v>0</v>
      </c>
      <c r="H46" s="29">
        <f t="shared" si="7"/>
        <v>113.52087499999999</v>
      </c>
    </row>
    <row r="47" spans="2:8" x14ac:dyDescent="0.3">
      <c r="B47" s="50" t="s">
        <v>12</v>
      </c>
      <c r="C47" s="51">
        <v>3653</v>
      </c>
      <c r="D47" s="51">
        <v>0.62</v>
      </c>
      <c r="E47" s="29">
        <f t="shared" si="4"/>
        <v>108.28145000000001</v>
      </c>
      <c r="F47" s="23">
        <f t="shared" si="5"/>
        <v>3653</v>
      </c>
      <c r="G47" s="21">
        <f t="shared" si="6"/>
        <v>0</v>
      </c>
      <c r="H47" s="29">
        <f t="shared" si="7"/>
        <v>108.28145000000001</v>
      </c>
    </row>
    <row r="48" spans="2:8" x14ac:dyDescent="0.3">
      <c r="B48" s="50" t="s">
        <v>87</v>
      </c>
      <c r="C48" s="51">
        <v>777.4</v>
      </c>
      <c r="D48" s="51">
        <v>0.61</v>
      </c>
      <c r="E48" s="29">
        <f t="shared" si="4"/>
        <v>106.53497499999999</v>
      </c>
      <c r="F48" s="23">
        <f t="shared" si="5"/>
        <v>777.4</v>
      </c>
      <c r="G48" s="21">
        <f t="shared" si="6"/>
        <v>0</v>
      </c>
      <c r="H48" s="29">
        <f t="shared" si="7"/>
        <v>106.53497499999999</v>
      </c>
    </row>
    <row r="49" spans="2:9" x14ac:dyDescent="0.3">
      <c r="B49" s="50" t="s">
        <v>90</v>
      </c>
      <c r="C49" s="51">
        <v>4516.1000000000004</v>
      </c>
      <c r="D49" s="51">
        <v>0.6</v>
      </c>
      <c r="E49" s="29">
        <f t="shared" si="4"/>
        <v>104.7885</v>
      </c>
      <c r="F49" s="23">
        <f t="shared" si="5"/>
        <v>4516.1000000000004</v>
      </c>
      <c r="G49" s="21">
        <f t="shared" si="6"/>
        <v>0</v>
      </c>
      <c r="H49" s="29">
        <f t="shared" si="7"/>
        <v>104.7885</v>
      </c>
    </row>
    <row r="50" spans="2:9" x14ac:dyDescent="0.3">
      <c r="B50" s="50" t="s">
        <v>45</v>
      </c>
      <c r="C50" s="51">
        <v>769.6</v>
      </c>
      <c r="D50" s="51">
        <v>0.55000000000000004</v>
      </c>
      <c r="E50" s="29">
        <f t="shared" si="4"/>
        <v>96.056125000000009</v>
      </c>
      <c r="F50" s="23">
        <f t="shared" si="5"/>
        <v>769.6</v>
      </c>
      <c r="G50" s="21">
        <f t="shared" si="6"/>
        <v>0</v>
      </c>
      <c r="H50" s="29">
        <f t="shared" si="7"/>
        <v>96.056125000000009</v>
      </c>
    </row>
    <row r="51" spans="2:9" x14ac:dyDescent="0.3">
      <c r="B51" s="50" t="s">
        <v>72</v>
      </c>
      <c r="C51" s="51">
        <v>3206.4</v>
      </c>
      <c r="D51" s="51">
        <v>0.5</v>
      </c>
      <c r="E51" s="29">
        <f t="shared" si="4"/>
        <v>87.323750000000004</v>
      </c>
      <c r="F51" s="23">
        <f t="shared" si="5"/>
        <v>3206.4</v>
      </c>
      <c r="G51" s="21">
        <f t="shared" si="6"/>
        <v>0</v>
      </c>
      <c r="H51" s="29">
        <f t="shared" si="7"/>
        <v>87.323750000000004</v>
      </c>
    </row>
    <row r="52" spans="2:9" x14ac:dyDescent="0.3">
      <c r="B52" s="50" t="s">
        <v>17</v>
      </c>
      <c r="C52" s="51">
        <v>183.05</v>
      </c>
      <c r="D52" s="51">
        <v>0.5</v>
      </c>
      <c r="E52" s="29">
        <f t="shared" si="4"/>
        <v>87.323750000000004</v>
      </c>
      <c r="F52" s="23">
        <f t="shared" si="5"/>
        <v>183.05</v>
      </c>
      <c r="G52" s="21">
        <f t="shared" si="6"/>
        <v>0</v>
      </c>
      <c r="H52" s="29">
        <f t="shared" si="7"/>
        <v>87.323750000000004</v>
      </c>
    </row>
    <row r="53" spans="2:9" x14ac:dyDescent="0.3">
      <c r="B53" s="50" t="s">
        <v>14</v>
      </c>
      <c r="C53" s="51">
        <v>359.35</v>
      </c>
      <c r="D53" s="51">
        <v>0.45</v>
      </c>
      <c r="E53" s="29">
        <f t="shared" si="4"/>
        <v>78.591374999999999</v>
      </c>
      <c r="F53" s="23">
        <f t="shared" si="5"/>
        <v>359.35</v>
      </c>
      <c r="G53" s="21">
        <f t="shared" si="6"/>
        <v>0</v>
      </c>
      <c r="H53" s="29">
        <f t="shared" si="7"/>
        <v>78.591374999999999</v>
      </c>
    </row>
    <row r="54" spans="2:9" x14ac:dyDescent="0.3">
      <c r="B54" s="50" t="s">
        <v>19</v>
      </c>
      <c r="C54" s="51">
        <v>2457.15</v>
      </c>
      <c r="D54" s="51">
        <v>0.45</v>
      </c>
      <c r="E54" s="29">
        <f t="shared" si="4"/>
        <v>78.591374999999999</v>
      </c>
      <c r="F54" s="23">
        <f t="shared" si="5"/>
        <v>2457.15</v>
      </c>
      <c r="G54" s="21">
        <f t="shared" si="6"/>
        <v>0</v>
      </c>
      <c r="H54" s="29">
        <f t="shared" si="7"/>
        <v>78.591374999999999</v>
      </c>
    </row>
    <row r="55" spans="2:9" x14ac:dyDescent="0.3">
      <c r="B55" s="50" t="s">
        <v>78</v>
      </c>
      <c r="C55" s="51">
        <v>24032.6</v>
      </c>
      <c r="D55" s="51">
        <v>0.42</v>
      </c>
      <c r="E55" s="29">
        <f t="shared" si="4"/>
        <v>73.351950000000002</v>
      </c>
      <c r="F55" s="23">
        <f t="shared" si="5"/>
        <v>24032.6</v>
      </c>
      <c r="G55" s="21">
        <f t="shared" si="6"/>
        <v>0</v>
      </c>
      <c r="H55" s="29">
        <f t="shared" si="7"/>
        <v>73.351950000000002</v>
      </c>
    </row>
    <row r="56" spans="2:9" x14ac:dyDescent="0.3">
      <c r="B56" s="50" t="s">
        <v>22</v>
      </c>
      <c r="C56" s="51">
        <v>2294.15</v>
      </c>
      <c r="D56" s="51">
        <v>0.39</v>
      </c>
      <c r="E56" s="29">
        <f t="shared" si="4"/>
        <v>68.112525000000005</v>
      </c>
      <c r="F56" s="23">
        <f t="shared" si="5"/>
        <v>2294.15</v>
      </c>
      <c r="G56" s="21">
        <f t="shared" si="6"/>
        <v>0</v>
      </c>
      <c r="H56" s="29">
        <f t="shared" si="7"/>
        <v>68.112525000000005</v>
      </c>
    </row>
    <row r="57" spans="2:9" x14ac:dyDescent="0.3">
      <c r="B57" s="23"/>
      <c r="C57" s="23"/>
      <c r="D57" s="24"/>
      <c r="E57" s="21"/>
      <c r="F57" s="23"/>
      <c r="G57" s="21"/>
      <c r="H57" s="29"/>
    </row>
    <row r="58" spans="2:9" ht="21" customHeight="1" x14ac:dyDescent="0.4">
      <c r="B58" s="16"/>
      <c r="C58" s="16"/>
      <c r="D58" s="49">
        <f>SUM(D7:D57)</f>
        <v>100.01000000000002</v>
      </c>
      <c r="E58" s="17">
        <v>17464.75</v>
      </c>
      <c r="F58" s="18"/>
      <c r="G58" s="19"/>
      <c r="H58" s="47">
        <f>SUM(H7:H57)</f>
        <v>17466.496474999993</v>
      </c>
      <c r="I58" t="s">
        <v>8</v>
      </c>
    </row>
    <row r="59" spans="2:9" ht="42" x14ac:dyDescent="0.4">
      <c r="B59" s="12"/>
      <c r="C59" s="12"/>
      <c r="D59" s="12"/>
      <c r="E59" s="13" t="s">
        <v>4</v>
      </c>
      <c r="F59" s="14"/>
      <c r="G59" s="15"/>
      <c r="H59" s="48" t="s">
        <v>5</v>
      </c>
    </row>
  </sheetData>
  <sortState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/>
  </sheetViews>
  <sheetFormatPr defaultRowHeight="14.4" x14ac:dyDescent="0.3"/>
  <cols>
    <col min="2" max="2" width="26.88671875" customWidth="1"/>
    <col min="3" max="3" width="8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50" t="s">
        <v>38</v>
      </c>
      <c r="C7" s="51">
        <v>2634.75</v>
      </c>
      <c r="D7" s="51">
        <v>11.89</v>
      </c>
      <c r="E7" s="21">
        <f t="shared" ref="E7:E38" si="0">$E$58*D7/100</f>
        <v>2076.558775</v>
      </c>
      <c r="F7" s="22">
        <f>C7*0.9</f>
        <v>2371.2750000000001</v>
      </c>
      <c r="G7" s="26">
        <f t="shared" ref="G7:G38" si="1">(F7-C7)/C7*100</f>
        <v>-9.9999999999999964</v>
      </c>
      <c r="H7" s="21">
        <f t="shared" ref="H7:H38" si="2">E7+((E7*G7)/100)</f>
        <v>1868.9028975000001</v>
      </c>
    </row>
    <row r="8" spans="2:8" x14ac:dyDescent="0.3">
      <c r="B8" s="50" t="s">
        <v>30</v>
      </c>
      <c r="C8" s="51">
        <v>1906.85</v>
      </c>
      <c r="D8" s="51">
        <v>9.1300000000000008</v>
      </c>
      <c r="E8" s="21">
        <f t="shared" si="0"/>
        <v>1594.5316750000002</v>
      </c>
      <c r="F8" s="22">
        <f t="shared" ref="F8:F56" si="3">C8*0.9</f>
        <v>1716.165</v>
      </c>
      <c r="G8" s="26">
        <f t="shared" si="1"/>
        <v>-9.9999999999999982</v>
      </c>
      <c r="H8" s="21">
        <f t="shared" si="2"/>
        <v>1435.0785075000001</v>
      </c>
    </row>
    <row r="9" spans="2:8" x14ac:dyDescent="0.3">
      <c r="B9" s="50" t="s">
        <v>21</v>
      </c>
      <c r="C9" s="51">
        <v>1470.35</v>
      </c>
      <c r="D9" s="51">
        <v>8.43</v>
      </c>
      <c r="E9" s="21">
        <f t="shared" si="0"/>
        <v>1472.278425</v>
      </c>
      <c r="F9" s="22">
        <f t="shared" si="3"/>
        <v>1323.3150000000001</v>
      </c>
      <c r="G9" s="26">
        <f t="shared" si="1"/>
        <v>-9.9999999999999911</v>
      </c>
      <c r="H9" s="21">
        <f t="shared" si="2"/>
        <v>1325.0505825</v>
      </c>
    </row>
    <row r="10" spans="2:8" x14ac:dyDescent="0.3">
      <c r="B10" s="50" t="s">
        <v>27</v>
      </c>
      <c r="C10" s="51">
        <v>730.3</v>
      </c>
      <c r="D10" s="51">
        <v>6.64</v>
      </c>
      <c r="E10" s="21">
        <f t="shared" si="0"/>
        <v>1159.6593999999998</v>
      </c>
      <c r="F10" s="22">
        <f t="shared" si="3"/>
        <v>657.27</v>
      </c>
      <c r="G10" s="26">
        <f t="shared" si="1"/>
        <v>-9.9999999999999964</v>
      </c>
      <c r="H10" s="21">
        <f t="shared" si="2"/>
        <v>1043.69346</v>
      </c>
    </row>
    <row r="11" spans="2:8" x14ac:dyDescent="0.3">
      <c r="B11" s="50" t="s">
        <v>25</v>
      </c>
      <c r="C11" s="51">
        <v>2390.4</v>
      </c>
      <c r="D11" s="51">
        <v>5.66</v>
      </c>
      <c r="E11" s="21">
        <f t="shared" si="0"/>
        <v>988.50485000000003</v>
      </c>
      <c r="F11" s="22">
        <f t="shared" si="3"/>
        <v>2151.36</v>
      </c>
      <c r="G11" s="26">
        <f t="shared" si="1"/>
        <v>-9.9999999999999982</v>
      </c>
      <c r="H11" s="21">
        <f t="shared" si="2"/>
        <v>889.6543650000001</v>
      </c>
    </row>
    <row r="12" spans="2:8" x14ac:dyDescent="0.3">
      <c r="B12" s="50" t="s">
        <v>41</v>
      </c>
      <c r="C12" s="51">
        <v>3739.95</v>
      </c>
      <c r="D12" s="51">
        <v>5.07</v>
      </c>
      <c r="E12" s="21">
        <f t="shared" si="0"/>
        <v>885.46282500000007</v>
      </c>
      <c r="F12" s="22">
        <f t="shared" si="3"/>
        <v>3365.9549999999999</v>
      </c>
      <c r="G12" s="26">
        <f t="shared" si="1"/>
        <v>-9.9999999999999982</v>
      </c>
      <c r="H12" s="21">
        <f t="shared" si="2"/>
        <v>796.91654250000011</v>
      </c>
    </row>
    <row r="13" spans="2:8" x14ac:dyDescent="0.3">
      <c r="B13" s="50" t="s">
        <v>31</v>
      </c>
      <c r="C13" s="51">
        <v>1753.85</v>
      </c>
      <c r="D13" s="51">
        <v>3.37</v>
      </c>
      <c r="E13" s="21">
        <f t="shared" si="0"/>
        <v>588.56207500000005</v>
      </c>
      <c r="F13" s="22">
        <f t="shared" si="3"/>
        <v>1578.4649999999999</v>
      </c>
      <c r="G13" s="26">
        <f t="shared" si="1"/>
        <v>-10</v>
      </c>
      <c r="H13" s="21">
        <f t="shared" si="2"/>
        <v>529.70586750000007</v>
      </c>
    </row>
    <row r="14" spans="2:8" x14ac:dyDescent="0.3">
      <c r="B14" s="50" t="s">
        <v>26</v>
      </c>
      <c r="C14" s="51">
        <v>250.65</v>
      </c>
      <c r="D14" s="51">
        <v>2.87</v>
      </c>
      <c r="E14" s="21">
        <f t="shared" si="0"/>
        <v>501.23832500000003</v>
      </c>
      <c r="F14" s="22">
        <f t="shared" si="3"/>
        <v>225.58500000000001</v>
      </c>
      <c r="G14" s="26">
        <f t="shared" si="1"/>
        <v>-10</v>
      </c>
      <c r="H14" s="21">
        <f t="shared" si="2"/>
        <v>451.11449250000004</v>
      </c>
    </row>
    <row r="15" spans="2:8" x14ac:dyDescent="0.3">
      <c r="B15" s="50" t="s">
        <v>32</v>
      </c>
      <c r="C15" s="51">
        <v>1767.65</v>
      </c>
      <c r="D15" s="51">
        <v>2.79</v>
      </c>
      <c r="E15" s="21">
        <f t="shared" si="0"/>
        <v>487.26652500000006</v>
      </c>
      <c r="F15" s="22">
        <f t="shared" si="3"/>
        <v>1590.8850000000002</v>
      </c>
      <c r="G15" s="26">
        <f t="shared" si="1"/>
        <v>-9.9999999999999929</v>
      </c>
      <c r="H15" s="21">
        <f t="shared" si="2"/>
        <v>438.53987250000011</v>
      </c>
    </row>
    <row r="16" spans="2:8" x14ac:dyDescent="0.3">
      <c r="B16" s="50" t="s">
        <v>11</v>
      </c>
      <c r="C16" s="51">
        <v>761.15</v>
      </c>
      <c r="D16" s="51">
        <v>2.63</v>
      </c>
      <c r="E16" s="21">
        <f t="shared" si="0"/>
        <v>459.32292499999994</v>
      </c>
      <c r="F16" s="22">
        <f t="shared" si="3"/>
        <v>685.03499999999997</v>
      </c>
      <c r="G16" s="26">
        <f t="shared" si="1"/>
        <v>-10.000000000000002</v>
      </c>
      <c r="H16" s="21">
        <f t="shared" si="2"/>
        <v>413.39063249999992</v>
      </c>
    </row>
    <row r="17" spans="2:8" x14ac:dyDescent="0.3">
      <c r="B17" s="50" t="s">
        <v>13</v>
      </c>
      <c r="C17" s="51">
        <v>7259.95</v>
      </c>
      <c r="D17" s="51">
        <v>2.5299999999999998</v>
      </c>
      <c r="E17" s="21">
        <f t="shared" si="0"/>
        <v>441.85817499999996</v>
      </c>
      <c r="F17" s="22">
        <f t="shared" si="3"/>
        <v>6533.9549999999999</v>
      </c>
      <c r="G17" s="26">
        <f t="shared" si="1"/>
        <v>-10</v>
      </c>
      <c r="H17" s="21">
        <f t="shared" si="2"/>
        <v>397.67235749999998</v>
      </c>
    </row>
    <row r="18" spans="2:8" x14ac:dyDescent="0.3">
      <c r="B18" s="50" t="s">
        <v>39</v>
      </c>
      <c r="C18" s="51">
        <v>493.55</v>
      </c>
      <c r="D18" s="51">
        <v>2.48</v>
      </c>
      <c r="E18" s="21">
        <f t="shared" si="0"/>
        <v>433.12580000000003</v>
      </c>
      <c r="F18" s="22">
        <f t="shared" si="3"/>
        <v>444.19499999999999</v>
      </c>
      <c r="G18" s="26">
        <f t="shared" si="1"/>
        <v>-10.000000000000004</v>
      </c>
      <c r="H18" s="21">
        <f t="shared" si="2"/>
        <v>389.81322</v>
      </c>
    </row>
    <row r="19" spans="2:8" x14ac:dyDescent="0.3">
      <c r="B19" s="50" t="s">
        <v>24</v>
      </c>
      <c r="C19" s="51">
        <v>2048.65</v>
      </c>
      <c r="D19" s="51">
        <v>2.39</v>
      </c>
      <c r="E19" s="21">
        <f t="shared" si="0"/>
        <v>417.40752500000002</v>
      </c>
      <c r="F19" s="22">
        <f t="shared" si="3"/>
        <v>1843.7850000000001</v>
      </c>
      <c r="G19" s="26">
        <f t="shared" si="1"/>
        <v>-10</v>
      </c>
      <c r="H19" s="21">
        <f t="shared" si="2"/>
        <v>375.66677250000004</v>
      </c>
    </row>
    <row r="20" spans="2:8" x14ac:dyDescent="0.3">
      <c r="B20" s="50" t="s">
        <v>15</v>
      </c>
      <c r="C20" s="51">
        <v>754.95</v>
      </c>
      <c r="D20" s="51">
        <v>2.33</v>
      </c>
      <c r="E20" s="21">
        <f t="shared" si="0"/>
        <v>406.928675</v>
      </c>
      <c r="F20" s="22">
        <f t="shared" si="3"/>
        <v>679.45500000000004</v>
      </c>
      <c r="G20" s="26">
        <f t="shared" si="1"/>
        <v>-10</v>
      </c>
      <c r="H20" s="21">
        <f t="shared" si="2"/>
        <v>366.23580749999996</v>
      </c>
    </row>
    <row r="21" spans="2:8" x14ac:dyDescent="0.3">
      <c r="B21" s="50" t="s">
        <v>10</v>
      </c>
      <c r="C21" s="51">
        <v>3079.95</v>
      </c>
      <c r="D21" s="51">
        <v>1.82</v>
      </c>
      <c r="E21" s="21">
        <f t="shared" si="0"/>
        <v>317.85845</v>
      </c>
      <c r="F21" s="22">
        <f t="shared" si="3"/>
        <v>2771.9549999999999</v>
      </c>
      <c r="G21" s="26">
        <f t="shared" si="1"/>
        <v>-9.9999999999999964</v>
      </c>
      <c r="H21" s="21">
        <f t="shared" si="2"/>
        <v>286.07260500000001</v>
      </c>
    </row>
    <row r="22" spans="2:8" x14ac:dyDescent="0.3">
      <c r="B22" s="50" t="s">
        <v>20</v>
      </c>
      <c r="C22" s="51">
        <v>1163.75</v>
      </c>
      <c r="D22" s="51">
        <v>1.61</v>
      </c>
      <c r="E22" s="21">
        <f t="shared" si="0"/>
        <v>281.18247500000001</v>
      </c>
      <c r="F22" s="22">
        <f t="shared" si="3"/>
        <v>1047.375</v>
      </c>
      <c r="G22" s="26">
        <f t="shared" si="1"/>
        <v>-10</v>
      </c>
      <c r="H22" s="21">
        <f t="shared" si="2"/>
        <v>253.06422750000002</v>
      </c>
    </row>
    <row r="23" spans="2:8" x14ac:dyDescent="0.3">
      <c r="B23" s="50" t="s">
        <v>43</v>
      </c>
      <c r="C23" s="51">
        <v>1307.2</v>
      </c>
      <c r="D23" s="51">
        <v>1.38</v>
      </c>
      <c r="E23" s="21">
        <f t="shared" si="0"/>
        <v>241.01355000000001</v>
      </c>
      <c r="F23" s="22">
        <f t="shared" si="3"/>
        <v>1176.48</v>
      </c>
      <c r="G23" s="26">
        <f t="shared" si="1"/>
        <v>-10.000000000000002</v>
      </c>
      <c r="H23" s="21">
        <f t="shared" si="2"/>
        <v>216.912195</v>
      </c>
    </row>
    <row r="24" spans="2:8" x14ac:dyDescent="0.3">
      <c r="B24" s="50" t="s">
        <v>50</v>
      </c>
      <c r="C24" s="51">
        <v>2536.15</v>
      </c>
      <c r="D24" s="51">
        <v>1.38</v>
      </c>
      <c r="E24" s="21">
        <f t="shared" si="0"/>
        <v>241.01355000000001</v>
      </c>
      <c r="F24" s="22">
        <f t="shared" si="3"/>
        <v>2282.5350000000003</v>
      </c>
      <c r="G24" s="26">
        <f t="shared" si="1"/>
        <v>-9.9999999999999911</v>
      </c>
      <c r="H24" s="21">
        <f t="shared" si="2"/>
        <v>216.91219500000003</v>
      </c>
    </row>
    <row r="25" spans="2:8" x14ac:dyDescent="0.3">
      <c r="B25" s="50" t="s">
        <v>48</v>
      </c>
      <c r="C25" s="51">
        <v>17060.45</v>
      </c>
      <c r="D25" s="51">
        <v>1.35</v>
      </c>
      <c r="E25" s="21">
        <f t="shared" si="0"/>
        <v>235.77412500000003</v>
      </c>
      <c r="F25" s="22">
        <f t="shared" si="3"/>
        <v>15354.405000000001</v>
      </c>
      <c r="G25" s="26">
        <f t="shared" si="1"/>
        <v>-10</v>
      </c>
      <c r="H25" s="21">
        <f t="shared" si="2"/>
        <v>212.19671250000002</v>
      </c>
    </row>
    <row r="26" spans="2:8" x14ac:dyDescent="0.3">
      <c r="B26" s="50" t="s">
        <v>34</v>
      </c>
      <c r="C26" s="51">
        <v>7561.3</v>
      </c>
      <c r="D26" s="51">
        <v>1.31</v>
      </c>
      <c r="E26" s="21">
        <f t="shared" si="0"/>
        <v>228.78822500000001</v>
      </c>
      <c r="F26" s="22">
        <f t="shared" si="3"/>
        <v>6805.17</v>
      </c>
      <c r="G26" s="26">
        <f t="shared" si="1"/>
        <v>-10</v>
      </c>
      <c r="H26" s="21">
        <f t="shared" si="2"/>
        <v>205.9094025</v>
      </c>
    </row>
    <row r="27" spans="2:8" x14ac:dyDescent="0.3">
      <c r="B27" s="50" t="s">
        <v>40</v>
      </c>
      <c r="C27" s="51">
        <v>914.75</v>
      </c>
      <c r="D27" s="51">
        <v>1.29</v>
      </c>
      <c r="E27" s="21">
        <f t="shared" si="0"/>
        <v>225.295275</v>
      </c>
      <c r="F27" s="22">
        <f t="shared" si="3"/>
        <v>823.27499999999998</v>
      </c>
      <c r="G27" s="26">
        <f t="shared" si="1"/>
        <v>-10.000000000000002</v>
      </c>
      <c r="H27" s="21">
        <f t="shared" si="2"/>
        <v>202.7657475</v>
      </c>
    </row>
    <row r="28" spans="2:8" x14ac:dyDescent="0.3">
      <c r="B28" s="50" t="s">
        <v>44</v>
      </c>
      <c r="C28" s="51">
        <v>1499.45</v>
      </c>
      <c r="D28" s="51">
        <v>1.22</v>
      </c>
      <c r="E28" s="21">
        <f t="shared" si="0"/>
        <v>213.06994999999998</v>
      </c>
      <c r="F28" s="22">
        <f t="shared" si="3"/>
        <v>1349.5050000000001</v>
      </c>
      <c r="G28" s="26">
        <f t="shared" si="1"/>
        <v>-9.9999999999999947</v>
      </c>
      <c r="H28" s="21">
        <f t="shared" si="2"/>
        <v>191.76295499999998</v>
      </c>
    </row>
    <row r="29" spans="2:8" x14ac:dyDescent="0.3">
      <c r="B29" s="50" t="s">
        <v>47</v>
      </c>
      <c r="C29" s="51">
        <v>591.9</v>
      </c>
      <c r="D29" s="51">
        <v>1.1499999999999999</v>
      </c>
      <c r="E29" s="21">
        <f t="shared" si="0"/>
        <v>200.84462499999998</v>
      </c>
      <c r="F29" s="22">
        <f t="shared" si="3"/>
        <v>532.71</v>
      </c>
      <c r="G29" s="26">
        <f t="shared" si="1"/>
        <v>-9.9999999999999911</v>
      </c>
      <c r="H29" s="21">
        <f t="shared" si="2"/>
        <v>180.76016250000001</v>
      </c>
    </row>
    <row r="30" spans="2:8" x14ac:dyDescent="0.3">
      <c r="B30" s="50" t="s">
        <v>23</v>
      </c>
      <c r="C30" s="51">
        <v>569.5</v>
      </c>
      <c r="D30" s="51">
        <v>1.0900000000000001</v>
      </c>
      <c r="E30" s="21">
        <f t="shared" si="0"/>
        <v>190.36577500000004</v>
      </c>
      <c r="F30" s="22">
        <f t="shared" si="3"/>
        <v>512.55000000000007</v>
      </c>
      <c r="G30" s="26">
        <f t="shared" si="1"/>
        <v>-9.9999999999999876</v>
      </c>
      <c r="H30" s="21">
        <f t="shared" si="2"/>
        <v>171.32919750000008</v>
      </c>
    </row>
    <row r="31" spans="2:8" x14ac:dyDescent="0.3">
      <c r="B31" s="50" t="s">
        <v>42</v>
      </c>
      <c r="C31" s="51">
        <v>433.75</v>
      </c>
      <c r="D31" s="51">
        <v>1.02</v>
      </c>
      <c r="E31" s="21">
        <f t="shared" si="0"/>
        <v>178.14045000000002</v>
      </c>
      <c r="F31" s="22">
        <f t="shared" si="3"/>
        <v>390.375</v>
      </c>
      <c r="G31" s="26">
        <f t="shared" si="1"/>
        <v>-10</v>
      </c>
      <c r="H31" s="21">
        <f t="shared" si="2"/>
        <v>160.32640500000002</v>
      </c>
    </row>
    <row r="32" spans="2:8" x14ac:dyDescent="0.3">
      <c r="B32" s="50" t="s">
        <v>33</v>
      </c>
      <c r="C32" s="51">
        <v>806.55</v>
      </c>
      <c r="D32" s="51">
        <v>1.01</v>
      </c>
      <c r="E32" s="21">
        <f t="shared" si="0"/>
        <v>176.39397499999998</v>
      </c>
      <c r="F32" s="22">
        <f t="shared" si="3"/>
        <v>725.89499999999998</v>
      </c>
      <c r="G32" s="26">
        <f t="shared" si="1"/>
        <v>-9.9999999999999982</v>
      </c>
      <c r="H32" s="21">
        <f t="shared" si="2"/>
        <v>158.75457749999998</v>
      </c>
    </row>
    <row r="33" spans="2:8" x14ac:dyDescent="0.3">
      <c r="B33" s="50" t="s">
        <v>46</v>
      </c>
      <c r="C33" s="51">
        <v>6602.3</v>
      </c>
      <c r="D33" s="51">
        <v>1</v>
      </c>
      <c r="E33" s="21">
        <f t="shared" si="0"/>
        <v>174.64750000000001</v>
      </c>
      <c r="F33" s="22">
        <f t="shared" si="3"/>
        <v>5942.0700000000006</v>
      </c>
      <c r="G33" s="26">
        <f t="shared" si="1"/>
        <v>-9.9999999999999929</v>
      </c>
      <c r="H33" s="21">
        <f t="shared" si="2"/>
        <v>157.18275000000003</v>
      </c>
    </row>
    <row r="34" spans="2:8" x14ac:dyDescent="0.3">
      <c r="B34" s="50" t="s">
        <v>37</v>
      </c>
      <c r="C34" s="51">
        <v>216.8</v>
      </c>
      <c r="D34" s="51">
        <v>0.97</v>
      </c>
      <c r="E34" s="21">
        <f t="shared" si="0"/>
        <v>169.408075</v>
      </c>
      <c r="F34" s="22">
        <f t="shared" si="3"/>
        <v>195.12</v>
      </c>
      <c r="G34" s="26">
        <f t="shared" si="1"/>
        <v>-10.000000000000002</v>
      </c>
      <c r="H34" s="21">
        <f t="shared" si="2"/>
        <v>152.46726749999999</v>
      </c>
    </row>
    <row r="35" spans="2:8" x14ac:dyDescent="0.3">
      <c r="B35" s="50" t="s">
        <v>61</v>
      </c>
      <c r="C35" s="51">
        <v>732.65</v>
      </c>
      <c r="D35" s="51">
        <v>0.93</v>
      </c>
      <c r="E35" s="21">
        <f t="shared" si="0"/>
        <v>162.42217500000001</v>
      </c>
      <c r="F35" s="22">
        <f t="shared" si="3"/>
        <v>659.38499999999999</v>
      </c>
      <c r="G35" s="26">
        <f t="shared" si="1"/>
        <v>-9.9999999999999982</v>
      </c>
      <c r="H35" s="21">
        <f t="shared" si="2"/>
        <v>146.1799575</v>
      </c>
    </row>
    <row r="36" spans="2:8" x14ac:dyDescent="0.3">
      <c r="B36" s="50" t="s">
        <v>35</v>
      </c>
      <c r="C36" s="51">
        <v>135</v>
      </c>
      <c r="D36" s="51">
        <v>0.84</v>
      </c>
      <c r="E36" s="21">
        <f t="shared" si="0"/>
        <v>146.7039</v>
      </c>
      <c r="F36" s="22">
        <f t="shared" si="3"/>
        <v>121.5</v>
      </c>
      <c r="G36" s="26">
        <f t="shared" si="1"/>
        <v>-10</v>
      </c>
      <c r="H36" s="21">
        <f t="shared" si="2"/>
        <v>132.03351000000001</v>
      </c>
    </row>
    <row r="37" spans="2:8" x14ac:dyDescent="0.3">
      <c r="B37" s="50" t="s">
        <v>49</v>
      </c>
      <c r="C37" s="51">
        <v>1664</v>
      </c>
      <c r="D37" s="51">
        <v>0.82</v>
      </c>
      <c r="E37" s="21">
        <f t="shared" si="0"/>
        <v>143.21095</v>
      </c>
      <c r="F37" s="22">
        <f t="shared" si="3"/>
        <v>1497.6000000000001</v>
      </c>
      <c r="G37" s="26">
        <f t="shared" si="1"/>
        <v>-9.9999999999999929</v>
      </c>
      <c r="H37" s="21">
        <f t="shared" si="2"/>
        <v>128.88985500000001</v>
      </c>
    </row>
    <row r="38" spans="2:8" x14ac:dyDescent="0.3">
      <c r="B38" s="50" t="s">
        <v>77</v>
      </c>
      <c r="C38" s="51">
        <v>17380.55</v>
      </c>
      <c r="D38" s="51">
        <v>0.81</v>
      </c>
      <c r="E38" s="21">
        <f t="shared" si="0"/>
        <v>141.46447499999999</v>
      </c>
      <c r="F38" s="22">
        <f t="shared" si="3"/>
        <v>15642.494999999999</v>
      </c>
      <c r="G38" s="26">
        <f t="shared" si="1"/>
        <v>-10.000000000000002</v>
      </c>
      <c r="H38" s="21">
        <f t="shared" si="2"/>
        <v>127.3180275</v>
      </c>
    </row>
    <row r="39" spans="2:8" x14ac:dyDescent="0.3">
      <c r="B39" s="50" t="s">
        <v>29</v>
      </c>
      <c r="C39" s="51">
        <v>935.4</v>
      </c>
      <c r="D39" s="51">
        <v>0.8</v>
      </c>
      <c r="E39" s="21">
        <f t="shared" ref="E39:E56" si="4">$E$58*D39/100</f>
        <v>139.71800000000002</v>
      </c>
      <c r="F39" s="22">
        <f t="shared" si="3"/>
        <v>841.86</v>
      </c>
      <c r="G39" s="26">
        <f t="shared" ref="G39:G56" si="5">(F39-C39)/C39*100</f>
        <v>-9.9999999999999964</v>
      </c>
      <c r="H39" s="21">
        <f t="shared" ref="H39:H56" si="6">E39+((E39*G39)/100)</f>
        <v>125.74620000000002</v>
      </c>
    </row>
    <row r="40" spans="2:8" x14ac:dyDescent="0.3">
      <c r="B40" s="50" t="s">
        <v>36</v>
      </c>
      <c r="C40" s="51">
        <v>163.9</v>
      </c>
      <c r="D40" s="51">
        <v>0.78</v>
      </c>
      <c r="E40" s="21">
        <f t="shared" si="4"/>
        <v>136.22505000000001</v>
      </c>
      <c r="F40" s="22">
        <f t="shared" si="3"/>
        <v>147.51000000000002</v>
      </c>
      <c r="G40" s="26">
        <f t="shared" si="5"/>
        <v>-9.9999999999999911</v>
      </c>
      <c r="H40" s="21">
        <f t="shared" si="6"/>
        <v>122.60254500000002</v>
      </c>
    </row>
    <row r="41" spans="2:8" x14ac:dyDescent="0.3">
      <c r="B41" s="50" t="s">
        <v>9</v>
      </c>
      <c r="C41" s="51">
        <v>774.2</v>
      </c>
      <c r="D41" s="51">
        <v>0.73</v>
      </c>
      <c r="E41" s="21">
        <f t="shared" si="4"/>
        <v>127.49267500000001</v>
      </c>
      <c r="F41" s="22">
        <f t="shared" si="3"/>
        <v>696.78000000000009</v>
      </c>
      <c r="G41" s="26">
        <f t="shared" si="5"/>
        <v>-9.9999999999999929</v>
      </c>
      <c r="H41" s="21">
        <f t="shared" si="6"/>
        <v>114.74340750000002</v>
      </c>
    </row>
    <row r="42" spans="2:8" x14ac:dyDescent="0.3">
      <c r="B42" s="50" t="s">
        <v>85</v>
      </c>
      <c r="C42" s="51">
        <v>4402.05</v>
      </c>
      <c r="D42" s="51">
        <v>0.73</v>
      </c>
      <c r="E42" s="21">
        <f t="shared" si="4"/>
        <v>127.49267500000001</v>
      </c>
      <c r="F42" s="22">
        <f t="shared" si="3"/>
        <v>3961.8450000000003</v>
      </c>
      <c r="G42" s="26">
        <f t="shared" si="5"/>
        <v>-9.9999999999999982</v>
      </c>
      <c r="H42" s="21">
        <f t="shared" si="6"/>
        <v>114.7434075</v>
      </c>
    </row>
    <row r="43" spans="2:8" x14ac:dyDescent="0.3">
      <c r="B43" s="50" t="s">
        <v>16</v>
      </c>
      <c r="C43" s="51">
        <v>1018.05</v>
      </c>
      <c r="D43" s="51">
        <v>0.69</v>
      </c>
      <c r="E43" s="21">
        <f t="shared" si="4"/>
        <v>120.506775</v>
      </c>
      <c r="F43" s="22">
        <f t="shared" si="3"/>
        <v>916.245</v>
      </c>
      <c r="G43" s="26">
        <f t="shared" si="5"/>
        <v>-9.9999999999999947</v>
      </c>
      <c r="H43" s="21">
        <f t="shared" si="6"/>
        <v>108.45609750000001</v>
      </c>
    </row>
    <row r="44" spans="2:8" x14ac:dyDescent="0.3">
      <c r="B44" s="50" t="s">
        <v>18</v>
      </c>
      <c r="C44" s="51">
        <v>4295.45</v>
      </c>
      <c r="D44" s="51">
        <v>0.68</v>
      </c>
      <c r="E44" s="21">
        <f t="shared" si="4"/>
        <v>118.7603</v>
      </c>
      <c r="F44" s="22">
        <f t="shared" si="3"/>
        <v>3865.9049999999997</v>
      </c>
      <c r="G44" s="26">
        <f t="shared" si="5"/>
        <v>-10.000000000000002</v>
      </c>
      <c r="H44" s="21">
        <f t="shared" si="6"/>
        <v>106.88427</v>
      </c>
    </row>
    <row r="45" spans="2:8" x14ac:dyDescent="0.3">
      <c r="B45" s="50" t="s">
        <v>82</v>
      </c>
      <c r="C45" s="51">
        <v>538.20000000000005</v>
      </c>
      <c r="D45" s="51">
        <v>0.65</v>
      </c>
      <c r="E45" s="21">
        <f t="shared" si="4"/>
        <v>113.52087499999999</v>
      </c>
      <c r="F45" s="22">
        <f t="shared" si="3"/>
        <v>484.38000000000005</v>
      </c>
      <c r="G45" s="26">
        <f t="shared" si="5"/>
        <v>-9.9999999999999982</v>
      </c>
      <c r="H45" s="21">
        <f t="shared" si="6"/>
        <v>102.16878749999999</v>
      </c>
    </row>
    <row r="46" spans="2:8" x14ac:dyDescent="0.3">
      <c r="B46" s="50" t="s">
        <v>86</v>
      </c>
      <c r="C46" s="51">
        <v>1121.45</v>
      </c>
      <c r="D46" s="51">
        <v>0.65</v>
      </c>
      <c r="E46" s="21">
        <f t="shared" si="4"/>
        <v>113.52087499999999</v>
      </c>
      <c r="F46" s="22">
        <f t="shared" si="3"/>
        <v>1009.3050000000001</v>
      </c>
      <c r="G46" s="26">
        <f t="shared" si="5"/>
        <v>-9.9999999999999982</v>
      </c>
      <c r="H46" s="21">
        <f t="shared" si="6"/>
        <v>102.16878749999999</v>
      </c>
    </row>
    <row r="47" spans="2:8" x14ac:dyDescent="0.3">
      <c r="B47" s="50" t="s">
        <v>12</v>
      </c>
      <c r="C47" s="51">
        <v>3653</v>
      </c>
      <c r="D47" s="51">
        <v>0.62</v>
      </c>
      <c r="E47" s="21">
        <f t="shared" si="4"/>
        <v>108.28145000000001</v>
      </c>
      <c r="F47" s="22">
        <f t="shared" si="3"/>
        <v>3287.7000000000003</v>
      </c>
      <c r="G47" s="26">
        <f t="shared" si="5"/>
        <v>-9.9999999999999929</v>
      </c>
      <c r="H47" s="21">
        <f t="shared" si="6"/>
        <v>97.453305000000015</v>
      </c>
    </row>
    <row r="48" spans="2:8" x14ac:dyDescent="0.3">
      <c r="B48" s="50" t="s">
        <v>87</v>
      </c>
      <c r="C48" s="51">
        <v>777.4</v>
      </c>
      <c r="D48" s="51">
        <v>0.61</v>
      </c>
      <c r="E48" s="21">
        <f t="shared" si="4"/>
        <v>106.53497499999999</v>
      </c>
      <c r="F48" s="22">
        <f t="shared" si="3"/>
        <v>699.66</v>
      </c>
      <c r="G48" s="26">
        <f t="shared" si="5"/>
        <v>-10.000000000000002</v>
      </c>
      <c r="H48" s="21">
        <f t="shared" si="6"/>
        <v>95.881477499999988</v>
      </c>
    </row>
    <row r="49" spans="2:8" x14ac:dyDescent="0.3">
      <c r="B49" s="50" t="s">
        <v>90</v>
      </c>
      <c r="C49" s="51">
        <v>4516.1000000000004</v>
      </c>
      <c r="D49" s="51">
        <v>0.6</v>
      </c>
      <c r="E49" s="21">
        <f t="shared" si="4"/>
        <v>104.7885</v>
      </c>
      <c r="F49" s="22">
        <f t="shared" si="3"/>
        <v>4064.4900000000002</v>
      </c>
      <c r="G49" s="26">
        <f t="shared" si="5"/>
        <v>-10.000000000000002</v>
      </c>
      <c r="H49" s="21">
        <f t="shared" si="6"/>
        <v>94.309650000000005</v>
      </c>
    </row>
    <row r="50" spans="2:8" x14ac:dyDescent="0.3">
      <c r="B50" s="50" t="s">
        <v>45</v>
      </c>
      <c r="C50" s="51">
        <v>769.6</v>
      </c>
      <c r="D50" s="51">
        <v>0.55000000000000004</v>
      </c>
      <c r="E50" s="21">
        <f t="shared" si="4"/>
        <v>96.056125000000009</v>
      </c>
      <c r="F50" s="22">
        <f t="shared" si="3"/>
        <v>692.64</v>
      </c>
      <c r="G50" s="26">
        <f t="shared" si="5"/>
        <v>-10.000000000000005</v>
      </c>
      <c r="H50" s="21">
        <f t="shared" si="6"/>
        <v>86.450512500000002</v>
      </c>
    </row>
    <row r="51" spans="2:8" x14ac:dyDescent="0.3">
      <c r="B51" s="50" t="s">
        <v>72</v>
      </c>
      <c r="C51" s="51">
        <v>3206.4</v>
      </c>
      <c r="D51" s="51">
        <v>0.5</v>
      </c>
      <c r="E51" s="21">
        <f t="shared" si="4"/>
        <v>87.323750000000004</v>
      </c>
      <c r="F51" s="22">
        <f t="shared" si="3"/>
        <v>2885.76</v>
      </c>
      <c r="G51" s="26">
        <f t="shared" si="5"/>
        <v>-9.9999999999999964</v>
      </c>
      <c r="H51" s="21">
        <f t="shared" si="6"/>
        <v>78.591374999999999</v>
      </c>
    </row>
    <row r="52" spans="2:8" x14ac:dyDescent="0.3">
      <c r="B52" s="50" t="s">
        <v>17</v>
      </c>
      <c r="C52" s="51">
        <v>183.05</v>
      </c>
      <c r="D52" s="51">
        <v>0.5</v>
      </c>
      <c r="E52" s="21">
        <f t="shared" si="4"/>
        <v>87.323750000000004</v>
      </c>
      <c r="F52" s="22">
        <f t="shared" si="3"/>
        <v>164.745</v>
      </c>
      <c r="G52" s="26">
        <f t="shared" si="5"/>
        <v>-10.000000000000004</v>
      </c>
      <c r="H52" s="21">
        <f t="shared" si="6"/>
        <v>78.591374999999999</v>
      </c>
    </row>
    <row r="53" spans="2:8" x14ac:dyDescent="0.3">
      <c r="B53" s="50" t="s">
        <v>14</v>
      </c>
      <c r="C53" s="51">
        <v>359.35</v>
      </c>
      <c r="D53" s="51">
        <v>0.45</v>
      </c>
      <c r="E53" s="21">
        <f t="shared" si="4"/>
        <v>78.591374999999999</v>
      </c>
      <c r="F53" s="22">
        <f t="shared" si="3"/>
        <v>323.41500000000002</v>
      </c>
      <c r="G53" s="26">
        <f t="shared" si="5"/>
        <v>-10</v>
      </c>
      <c r="H53" s="21">
        <f t="shared" si="6"/>
        <v>70.732237499999997</v>
      </c>
    </row>
    <row r="54" spans="2:8" x14ac:dyDescent="0.3">
      <c r="B54" s="50" t="s">
        <v>19</v>
      </c>
      <c r="C54" s="51">
        <v>2457.15</v>
      </c>
      <c r="D54" s="51">
        <v>0.45</v>
      </c>
      <c r="E54" s="21">
        <f t="shared" si="4"/>
        <v>78.591374999999999</v>
      </c>
      <c r="F54" s="22">
        <f t="shared" si="3"/>
        <v>2211.4349999999999</v>
      </c>
      <c r="G54" s="26">
        <f t="shared" si="5"/>
        <v>-10.000000000000005</v>
      </c>
      <c r="H54" s="21">
        <f t="shared" si="6"/>
        <v>70.732237499999997</v>
      </c>
    </row>
    <row r="55" spans="2:8" x14ac:dyDescent="0.3">
      <c r="B55" s="50" t="s">
        <v>78</v>
      </c>
      <c r="C55" s="51">
        <v>24032.6</v>
      </c>
      <c r="D55" s="51">
        <v>0.42</v>
      </c>
      <c r="E55" s="21">
        <f t="shared" si="4"/>
        <v>73.351950000000002</v>
      </c>
      <c r="F55" s="22">
        <f t="shared" si="3"/>
        <v>21629.34</v>
      </c>
      <c r="G55" s="26">
        <f t="shared" si="5"/>
        <v>-9.9999999999999929</v>
      </c>
      <c r="H55" s="21">
        <f t="shared" si="6"/>
        <v>66.016755000000003</v>
      </c>
    </row>
    <row r="56" spans="2:8" x14ac:dyDescent="0.3">
      <c r="B56" s="50" t="s">
        <v>22</v>
      </c>
      <c r="C56" s="51">
        <v>2294.15</v>
      </c>
      <c r="D56" s="51">
        <v>0.39</v>
      </c>
      <c r="E56" s="21">
        <f t="shared" si="4"/>
        <v>68.112525000000005</v>
      </c>
      <c r="F56" s="22">
        <f t="shared" si="3"/>
        <v>2064.7350000000001</v>
      </c>
      <c r="G56" s="26">
        <f t="shared" si="5"/>
        <v>-9.9999999999999982</v>
      </c>
      <c r="H56" s="21">
        <f t="shared" si="6"/>
        <v>61.301272500000003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100.01000000000002</v>
      </c>
      <c r="E58" s="17">
        <v>17464.75</v>
      </c>
      <c r="F58" s="18"/>
      <c r="G58" s="19"/>
      <c r="H58" s="17">
        <f>SUM(H7:H57)</f>
        <v>15719.846827500003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/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50" t="s">
        <v>38</v>
      </c>
      <c r="C7" s="51">
        <v>2634.75</v>
      </c>
      <c r="D7" s="51">
        <v>11.89</v>
      </c>
      <c r="E7" s="21">
        <f t="shared" ref="E7:E38" si="0">$E$58*D7/100</f>
        <v>2076.558775</v>
      </c>
      <c r="F7" s="22">
        <f t="shared" ref="F7:F38" si="1">C7*1.1</f>
        <v>2898.2250000000004</v>
      </c>
      <c r="G7" s="26">
        <f t="shared" ref="G7:G38" si="2">(F7-C7)/C7*100</f>
        <v>10.000000000000014</v>
      </c>
      <c r="H7" s="21">
        <f t="shared" ref="H7:H38" si="3">E7+((E7*G7)/100)</f>
        <v>2284.2146525000003</v>
      </c>
    </row>
    <row r="8" spans="2:8" x14ac:dyDescent="0.3">
      <c r="B8" s="50" t="s">
        <v>30</v>
      </c>
      <c r="C8" s="51">
        <v>1906.85</v>
      </c>
      <c r="D8" s="51">
        <v>9.1300000000000008</v>
      </c>
      <c r="E8" s="21">
        <f t="shared" si="0"/>
        <v>1594.5316750000002</v>
      </c>
      <c r="F8" s="22">
        <f t="shared" si="1"/>
        <v>2097.5349999999999</v>
      </c>
      <c r="G8" s="26">
        <f t="shared" si="2"/>
        <v>9.9999999999999982</v>
      </c>
      <c r="H8" s="21">
        <f t="shared" si="3"/>
        <v>1753.9848425000002</v>
      </c>
    </row>
    <row r="9" spans="2:8" x14ac:dyDescent="0.3">
      <c r="B9" s="50" t="s">
        <v>21</v>
      </c>
      <c r="C9" s="51">
        <v>1470.35</v>
      </c>
      <c r="D9" s="51">
        <v>8.43</v>
      </c>
      <c r="E9" s="21">
        <f t="shared" si="0"/>
        <v>1472.278425</v>
      </c>
      <c r="F9" s="22">
        <f t="shared" si="1"/>
        <v>1617.385</v>
      </c>
      <c r="G9" s="26">
        <f t="shared" si="2"/>
        <v>10.000000000000005</v>
      </c>
      <c r="H9" s="21">
        <f t="shared" si="3"/>
        <v>1619.5062674999999</v>
      </c>
    </row>
    <row r="10" spans="2:8" x14ac:dyDescent="0.3">
      <c r="B10" s="50" t="s">
        <v>27</v>
      </c>
      <c r="C10" s="51">
        <v>730.3</v>
      </c>
      <c r="D10" s="51">
        <v>6.64</v>
      </c>
      <c r="E10" s="21">
        <f t="shared" si="0"/>
        <v>1159.6593999999998</v>
      </c>
      <c r="F10" s="22">
        <f t="shared" si="1"/>
        <v>803.33</v>
      </c>
      <c r="G10" s="26">
        <f t="shared" si="2"/>
        <v>10.000000000000012</v>
      </c>
      <c r="H10" s="21">
        <f t="shared" si="3"/>
        <v>1275.6253399999998</v>
      </c>
    </row>
    <row r="11" spans="2:8" x14ac:dyDescent="0.3">
      <c r="B11" s="50" t="s">
        <v>25</v>
      </c>
      <c r="C11" s="51">
        <v>2390.4</v>
      </c>
      <c r="D11" s="51">
        <v>5.66</v>
      </c>
      <c r="E11" s="21">
        <f t="shared" si="0"/>
        <v>988.50485000000003</v>
      </c>
      <c r="F11" s="22">
        <f t="shared" si="1"/>
        <v>2629.4400000000005</v>
      </c>
      <c r="G11" s="26">
        <f t="shared" si="2"/>
        <v>10.000000000000018</v>
      </c>
      <c r="H11" s="21">
        <f t="shared" si="3"/>
        <v>1087.3553350000002</v>
      </c>
    </row>
    <row r="12" spans="2:8" x14ac:dyDescent="0.3">
      <c r="B12" s="50" t="s">
        <v>41</v>
      </c>
      <c r="C12" s="51">
        <v>3739.95</v>
      </c>
      <c r="D12" s="51">
        <v>5.07</v>
      </c>
      <c r="E12" s="21">
        <f t="shared" si="0"/>
        <v>885.46282500000007</v>
      </c>
      <c r="F12" s="22">
        <f t="shared" si="1"/>
        <v>4113.9449999999997</v>
      </c>
      <c r="G12" s="26">
        <f t="shared" si="2"/>
        <v>9.9999999999999982</v>
      </c>
      <c r="H12" s="21">
        <f t="shared" si="3"/>
        <v>974.00910750000003</v>
      </c>
    </row>
    <row r="13" spans="2:8" x14ac:dyDescent="0.3">
      <c r="B13" s="50" t="s">
        <v>31</v>
      </c>
      <c r="C13" s="51">
        <v>1753.85</v>
      </c>
      <c r="D13" s="51">
        <v>3.37</v>
      </c>
      <c r="E13" s="21">
        <f t="shared" si="0"/>
        <v>588.56207500000005</v>
      </c>
      <c r="F13" s="22">
        <f t="shared" si="1"/>
        <v>1929.2350000000001</v>
      </c>
      <c r="G13" s="26">
        <f t="shared" si="2"/>
        <v>10.000000000000012</v>
      </c>
      <c r="H13" s="21">
        <f t="shared" si="3"/>
        <v>647.41828250000015</v>
      </c>
    </row>
    <row r="14" spans="2:8" x14ac:dyDescent="0.3">
      <c r="B14" s="50" t="s">
        <v>26</v>
      </c>
      <c r="C14" s="51">
        <v>250.65</v>
      </c>
      <c r="D14" s="51">
        <v>2.87</v>
      </c>
      <c r="E14" s="21">
        <f t="shared" si="0"/>
        <v>501.23832500000003</v>
      </c>
      <c r="F14" s="22">
        <f t="shared" si="1"/>
        <v>275.71500000000003</v>
      </c>
      <c r="G14" s="26">
        <f t="shared" si="2"/>
        <v>10.000000000000011</v>
      </c>
      <c r="H14" s="21">
        <f t="shared" si="3"/>
        <v>551.36215750000008</v>
      </c>
    </row>
    <row r="15" spans="2:8" x14ac:dyDescent="0.3">
      <c r="B15" s="50" t="s">
        <v>32</v>
      </c>
      <c r="C15" s="51">
        <v>1767.65</v>
      </c>
      <c r="D15" s="51">
        <v>2.79</v>
      </c>
      <c r="E15" s="21">
        <f t="shared" si="0"/>
        <v>487.26652500000006</v>
      </c>
      <c r="F15" s="22">
        <f t="shared" si="1"/>
        <v>1944.4150000000002</v>
      </c>
      <c r="G15" s="26">
        <f t="shared" si="2"/>
        <v>10.000000000000005</v>
      </c>
      <c r="H15" s="21">
        <f t="shared" si="3"/>
        <v>535.99317750000012</v>
      </c>
    </row>
    <row r="16" spans="2:8" x14ac:dyDescent="0.3">
      <c r="B16" s="50" t="s">
        <v>11</v>
      </c>
      <c r="C16" s="51">
        <v>761.15</v>
      </c>
      <c r="D16" s="51">
        <v>2.63</v>
      </c>
      <c r="E16" s="21">
        <f t="shared" si="0"/>
        <v>459.32292499999994</v>
      </c>
      <c r="F16" s="22">
        <f t="shared" si="1"/>
        <v>837.26499999999999</v>
      </c>
      <c r="G16" s="26">
        <f t="shared" si="2"/>
        <v>10.000000000000002</v>
      </c>
      <c r="H16" s="21">
        <f t="shared" si="3"/>
        <v>505.25521749999996</v>
      </c>
    </row>
    <row r="17" spans="2:8" x14ac:dyDescent="0.3">
      <c r="B17" s="50" t="s">
        <v>13</v>
      </c>
      <c r="C17" s="51">
        <v>7259.95</v>
      </c>
      <c r="D17" s="51">
        <v>2.5299999999999998</v>
      </c>
      <c r="E17" s="21">
        <f t="shared" si="0"/>
        <v>441.85817499999996</v>
      </c>
      <c r="F17" s="22">
        <f t="shared" si="1"/>
        <v>7985.9450000000006</v>
      </c>
      <c r="G17" s="26">
        <f t="shared" si="2"/>
        <v>10.000000000000012</v>
      </c>
      <c r="H17" s="21">
        <f t="shared" si="3"/>
        <v>486.0439925</v>
      </c>
    </row>
    <row r="18" spans="2:8" x14ac:dyDescent="0.3">
      <c r="B18" s="50" t="s">
        <v>39</v>
      </c>
      <c r="C18" s="51">
        <v>493.55</v>
      </c>
      <c r="D18" s="51">
        <v>2.48</v>
      </c>
      <c r="E18" s="21">
        <f t="shared" si="0"/>
        <v>433.12580000000003</v>
      </c>
      <c r="F18" s="22">
        <f t="shared" si="1"/>
        <v>542.90500000000009</v>
      </c>
      <c r="G18" s="26">
        <f t="shared" si="2"/>
        <v>10.000000000000014</v>
      </c>
      <c r="H18" s="21">
        <f t="shared" si="3"/>
        <v>476.43838000000011</v>
      </c>
    </row>
    <row r="19" spans="2:8" x14ac:dyDescent="0.3">
      <c r="B19" s="50" t="s">
        <v>24</v>
      </c>
      <c r="C19" s="51">
        <v>2048.65</v>
      </c>
      <c r="D19" s="51">
        <v>2.39</v>
      </c>
      <c r="E19" s="21">
        <f t="shared" si="0"/>
        <v>417.40752500000002</v>
      </c>
      <c r="F19" s="22">
        <f t="shared" si="1"/>
        <v>2253.5150000000003</v>
      </c>
      <c r="G19" s="26">
        <f t="shared" si="2"/>
        <v>10.000000000000012</v>
      </c>
      <c r="H19" s="21">
        <f t="shared" si="3"/>
        <v>459.14827750000006</v>
      </c>
    </row>
    <row r="20" spans="2:8" x14ac:dyDescent="0.3">
      <c r="B20" s="50" t="s">
        <v>15</v>
      </c>
      <c r="C20" s="51">
        <v>754.95</v>
      </c>
      <c r="D20" s="51">
        <v>2.33</v>
      </c>
      <c r="E20" s="21">
        <f t="shared" si="0"/>
        <v>406.928675</v>
      </c>
      <c r="F20" s="22">
        <f t="shared" si="1"/>
        <v>830.44500000000016</v>
      </c>
      <c r="G20" s="26">
        <f t="shared" si="2"/>
        <v>10.000000000000014</v>
      </c>
      <c r="H20" s="21">
        <f t="shared" si="3"/>
        <v>447.62154250000003</v>
      </c>
    </row>
    <row r="21" spans="2:8" x14ac:dyDescent="0.3">
      <c r="B21" s="50" t="s">
        <v>10</v>
      </c>
      <c r="C21" s="51">
        <v>3079.95</v>
      </c>
      <c r="D21" s="51">
        <v>1.82</v>
      </c>
      <c r="E21" s="21">
        <f t="shared" si="0"/>
        <v>317.85845</v>
      </c>
      <c r="F21" s="22">
        <f t="shared" si="1"/>
        <v>3387.9450000000002</v>
      </c>
      <c r="G21" s="26">
        <f t="shared" si="2"/>
        <v>10.000000000000012</v>
      </c>
      <c r="H21" s="21">
        <f t="shared" si="3"/>
        <v>349.64429500000006</v>
      </c>
    </row>
    <row r="22" spans="2:8" x14ac:dyDescent="0.3">
      <c r="B22" s="50" t="s">
        <v>20</v>
      </c>
      <c r="C22" s="51">
        <v>1163.75</v>
      </c>
      <c r="D22" s="51">
        <v>1.61</v>
      </c>
      <c r="E22" s="21">
        <f t="shared" si="0"/>
        <v>281.18247500000001</v>
      </c>
      <c r="F22" s="22">
        <f t="shared" si="1"/>
        <v>1280.125</v>
      </c>
      <c r="G22" s="26">
        <f t="shared" si="2"/>
        <v>10</v>
      </c>
      <c r="H22" s="21">
        <f t="shared" si="3"/>
        <v>309.30072250000001</v>
      </c>
    </row>
    <row r="23" spans="2:8" x14ac:dyDescent="0.3">
      <c r="B23" s="50" t="s">
        <v>43</v>
      </c>
      <c r="C23" s="51">
        <v>1307.2</v>
      </c>
      <c r="D23" s="51">
        <v>1.38</v>
      </c>
      <c r="E23" s="21">
        <f t="shared" si="0"/>
        <v>241.01355000000001</v>
      </c>
      <c r="F23" s="22">
        <f t="shared" si="1"/>
        <v>1437.92</v>
      </c>
      <c r="G23" s="26">
        <f t="shared" si="2"/>
        <v>10.000000000000002</v>
      </c>
      <c r="H23" s="21">
        <f t="shared" si="3"/>
        <v>265.11490500000002</v>
      </c>
    </row>
    <row r="24" spans="2:8" x14ac:dyDescent="0.3">
      <c r="B24" s="50" t="s">
        <v>50</v>
      </c>
      <c r="C24" s="51">
        <v>2536.15</v>
      </c>
      <c r="D24" s="51">
        <v>1.38</v>
      </c>
      <c r="E24" s="21">
        <f t="shared" si="0"/>
        <v>241.01355000000001</v>
      </c>
      <c r="F24" s="22">
        <f t="shared" si="1"/>
        <v>2789.7650000000003</v>
      </c>
      <c r="G24" s="26">
        <f t="shared" si="2"/>
        <v>10.000000000000009</v>
      </c>
      <c r="H24" s="21">
        <f t="shared" si="3"/>
        <v>265.11490500000002</v>
      </c>
    </row>
    <row r="25" spans="2:8" x14ac:dyDescent="0.3">
      <c r="B25" s="50" t="s">
        <v>48</v>
      </c>
      <c r="C25" s="51">
        <v>17060.45</v>
      </c>
      <c r="D25" s="51">
        <v>1.35</v>
      </c>
      <c r="E25" s="21">
        <f t="shared" si="0"/>
        <v>235.77412500000003</v>
      </c>
      <c r="F25" s="22">
        <f t="shared" si="1"/>
        <v>18766.495000000003</v>
      </c>
      <c r="G25" s="26">
        <f t="shared" si="2"/>
        <v>10.000000000000011</v>
      </c>
      <c r="H25" s="21">
        <f t="shared" si="3"/>
        <v>259.35153750000006</v>
      </c>
    </row>
    <row r="26" spans="2:8" x14ac:dyDescent="0.3">
      <c r="B26" s="50" t="s">
        <v>34</v>
      </c>
      <c r="C26" s="51">
        <v>7561.3</v>
      </c>
      <c r="D26" s="51">
        <v>1.31</v>
      </c>
      <c r="E26" s="21">
        <f t="shared" si="0"/>
        <v>228.78822500000001</v>
      </c>
      <c r="F26" s="22">
        <f t="shared" si="1"/>
        <v>8317.43</v>
      </c>
      <c r="G26" s="26">
        <f t="shared" si="2"/>
        <v>10</v>
      </c>
      <c r="H26" s="21">
        <f t="shared" si="3"/>
        <v>251.66704750000002</v>
      </c>
    </row>
    <row r="27" spans="2:8" x14ac:dyDescent="0.3">
      <c r="B27" s="50" t="s">
        <v>40</v>
      </c>
      <c r="C27" s="51">
        <v>914.75</v>
      </c>
      <c r="D27" s="51">
        <v>1.29</v>
      </c>
      <c r="E27" s="21">
        <f t="shared" si="0"/>
        <v>225.295275</v>
      </c>
      <c r="F27" s="22">
        <f t="shared" si="1"/>
        <v>1006.2250000000001</v>
      </c>
      <c r="G27" s="26">
        <f t="shared" si="2"/>
        <v>10.000000000000014</v>
      </c>
      <c r="H27" s="21">
        <f t="shared" si="3"/>
        <v>247.82480250000003</v>
      </c>
    </row>
    <row r="28" spans="2:8" x14ac:dyDescent="0.3">
      <c r="B28" s="50" t="s">
        <v>44</v>
      </c>
      <c r="C28" s="51">
        <v>1499.45</v>
      </c>
      <c r="D28" s="51">
        <v>1.22</v>
      </c>
      <c r="E28" s="21">
        <f t="shared" si="0"/>
        <v>213.06994999999998</v>
      </c>
      <c r="F28" s="22">
        <f t="shared" si="1"/>
        <v>1649.3950000000002</v>
      </c>
      <c r="G28" s="26">
        <f t="shared" si="2"/>
        <v>10.000000000000011</v>
      </c>
      <c r="H28" s="21">
        <f t="shared" si="3"/>
        <v>234.37694500000001</v>
      </c>
    </row>
    <row r="29" spans="2:8" x14ac:dyDescent="0.3">
      <c r="B29" s="50" t="s">
        <v>47</v>
      </c>
      <c r="C29" s="51">
        <v>591.9</v>
      </c>
      <c r="D29" s="51">
        <v>1.1499999999999999</v>
      </c>
      <c r="E29" s="21">
        <f t="shared" si="0"/>
        <v>200.84462499999998</v>
      </c>
      <c r="F29" s="22">
        <f t="shared" si="1"/>
        <v>651.09</v>
      </c>
      <c r="G29" s="26">
        <f t="shared" si="2"/>
        <v>10.000000000000011</v>
      </c>
      <c r="H29" s="21">
        <f t="shared" si="3"/>
        <v>220.92908750000001</v>
      </c>
    </row>
    <row r="30" spans="2:8" x14ac:dyDescent="0.3">
      <c r="B30" s="50" t="s">
        <v>23</v>
      </c>
      <c r="C30" s="51">
        <v>569.5</v>
      </c>
      <c r="D30" s="51">
        <v>1.0900000000000001</v>
      </c>
      <c r="E30" s="21">
        <f t="shared" si="0"/>
        <v>190.36577500000004</v>
      </c>
      <c r="F30" s="22">
        <f t="shared" si="1"/>
        <v>626.45000000000005</v>
      </c>
      <c r="G30" s="26">
        <f t="shared" si="2"/>
        <v>10.000000000000007</v>
      </c>
      <c r="H30" s="21">
        <f t="shared" si="3"/>
        <v>209.40235250000006</v>
      </c>
    </row>
    <row r="31" spans="2:8" x14ac:dyDescent="0.3">
      <c r="B31" s="50" t="s">
        <v>42</v>
      </c>
      <c r="C31" s="51">
        <v>433.75</v>
      </c>
      <c r="D31" s="51">
        <v>1.02</v>
      </c>
      <c r="E31" s="21">
        <f t="shared" si="0"/>
        <v>178.14045000000002</v>
      </c>
      <c r="F31" s="22">
        <f t="shared" si="1"/>
        <v>477.12500000000006</v>
      </c>
      <c r="G31" s="26">
        <f t="shared" si="2"/>
        <v>10.000000000000012</v>
      </c>
      <c r="H31" s="21">
        <f t="shared" si="3"/>
        <v>195.95449500000004</v>
      </c>
    </row>
    <row r="32" spans="2:8" x14ac:dyDescent="0.3">
      <c r="B32" s="50" t="s">
        <v>33</v>
      </c>
      <c r="C32" s="51">
        <v>806.55</v>
      </c>
      <c r="D32" s="51">
        <v>1.01</v>
      </c>
      <c r="E32" s="21">
        <f t="shared" si="0"/>
        <v>176.39397499999998</v>
      </c>
      <c r="F32" s="22">
        <f t="shared" si="1"/>
        <v>887.20500000000004</v>
      </c>
      <c r="G32" s="26">
        <f t="shared" si="2"/>
        <v>10.000000000000012</v>
      </c>
      <c r="H32" s="21">
        <f t="shared" si="3"/>
        <v>194.03337250000001</v>
      </c>
    </row>
    <row r="33" spans="2:8" x14ac:dyDescent="0.3">
      <c r="B33" s="50" t="s">
        <v>46</v>
      </c>
      <c r="C33" s="51">
        <v>6602.3</v>
      </c>
      <c r="D33" s="51">
        <v>1</v>
      </c>
      <c r="E33" s="21">
        <f t="shared" si="0"/>
        <v>174.64750000000001</v>
      </c>
      <c r="F33" s="22">
        <f t="shared" si="1"/>
        <v>7262.5300000000007</v>
      </c>
      <c r="G33" s="26">
        <f t="shared" si="2"/>
        <v>10.000000000000007</v>
      </c>
      <c r="H33" s="21">
        <f t="shared" si="3"/>
        <v>192.11225000000002</v>
      </c>
    </row>
    <row r="34" spans="2:8" x14ac:dyDescent="0.3">
      <c r="B34" s="50" t="s">
        <v>37</v>
      </c>
      <c r="C34" s="51">
        <v>216.8</v>
      </c>
      <c r="D34" s="51">
        <v>0.97</v>
      </c>
      <c r="E34" s="21">
        <f t="shared" si="0"/>
        <v>169.408075</v>
      </c>
      <c r="F34" s="22">
        <f t="shared" si="1"/>
        <v>238.48000000000002</v>
      </c>
      <c r="G34" s="26">
        <f t="shared" si="2"/>
        <v>10.000000000000002</v>
      </c>
      <c r="H34" s="21">
        <f t="shared" si="3"/>
        <v>186.3488825</v>
      </c>
    </row>
    <row r="35" spans="2:8" x14ac:dyDescent="0.3">
      <c r="B35" s="50" t="s">
        <v>61</v>
      </c>
      <c r="C35" s="51">
        <v>732.65</v>
      </c>
      <c r="D35" s="51">
        <v>0.93</v>
      </c>
      <c r="E35" s="21">
        <f t="shared" si="0"/>
        <v>162.42217500000001</v>
      </c>
      <c r="F35" s="22">
        <f t="shared" si="1"/>
        <v>805.91500000000008</v>
      </c>
      <c r="G35" s="26">
        <f t="shared" si="2"/>
        <v>10.000000000000014</v>
      </c>
      <c r="H35" s="21">
        <f t="shared" si="3"/>
        <v>178.66439250000002</v>
      </c>
    </row>
    <row r="36" spans="2:8" x14ac:dyDescent="0.3">
      <c r="B36" s="50" t="s">
        <v>35</v>
      </c>
      <c r="C36" s="51">
        <v>135</v>
      </c>
      <c r="D36" s="51">
        <v>0.84</v>
      </c>
      <c r="E36" s="21">
        <f t="shared" si="0"/>
        <v>146.7039</v>
      </c>
      <c r="F36" s="22">
        <f t="shared" si="1"/>
        <v>148.5</v>
      </c>
      <c r="G36" s="26">
        <f t="shared" si="2"/>
        <v>10</v>
      </c>
      <c r="H36" s="21">
        <f t="shared" si="3"/>
        <v>161.37429</v>
      </c>
    </row>
    <row r="37" spans="2:8" x14ac:dyDescent="0.3">
      <c r="B37" s="50" t="s">
        <v>49</v>
      </c>
      <c r="C37" s="51">
        <v>1664</v>
      </c>
      <c r="D37" s="51">
        <v>0.82</v>
      </c>
      <c r="E37" s="21">
        <f t="shared" si="0"/>
        <v>143.21095</v>
      </c>
      <c r="F37" s="22">
        <f t="shared" si="1"/>
        <v>1830.4</v>
      </c>
      <c r="G37" s="26">
        <f t="shared" si="2"/>
        <v>10.000000000000005</v>
      </c>
      <c r="H37" s="21">
        <f t="shared" si="3"/>
        <v>157.53204500000001</v>
      </c>
    </row>
    <row r="38" spans="2:8" x14ac:dyDescent="0.3">
      <c r="B38" s="50" t="s">
        <v>77</v>
      </c>
      <c r="C38" s="51">
        <v>17380.55</v>
      </c>
      <c r="D38" s="51">
        <v>0.81</v>
      </c>
      <c r="E38" s="21">
        <f t="shared" si="0"/>
        <v>141.46447499999999</v>
      </c>
      <c r="F38" s="22">
        <f t="shared" si="1"/>
        <v>19118.605</v>
      </c>
      <c r="G38" s="26">
        <f t="shared" si="2"/>
        <v>10.000000000000002</v>
      </c>
      <c r="H38" s="21">
        <f t="shared" si="3"/>
        <v>155.61092249999999</v>
      </c>
    </row>
    <row r="39" spans="2:8" x14ac:dyDescent="0.3">
      <c r="B39" s="50" t="s">
        <v>29</v>
      </c>
      <c r="C39" s="51">
        <v>935.4</v>
      </c>
      <c r="D39" s="51">
        <v>0.8</v>
      </c>
      <c r="E39" s="21">
        <f t="shared" ref="E39:E56" si="4">$E$58*D39/100</f>
        <v>139.71800000000002</v>
      </c>
      <c r="F39" s="22">
        <f t="shared" ref="F39:F56" si="5">C39*1.1</f>
        <v>1028.94</v>
      </c>
      <c r="G39" s="26">
        <f t="shared" ref="G39:G56" si="6">(F39-C39)/C39*100</f>
        <v>10.000000000000009</v>
      </c>
      <c r="H39" s="21">
        <f t="shared" ref="H39:H56" si="7">E39+((E39*G39)/100)</f>
        <v>153.68980000000002</v>
      </c>
    </row>
    <row r="40" spans="2:8" x14ac:dyDescent="0.3">
      <c r="B40" s="50" t="s">
        <v>36</v>
      </c>
      <c r="C40" s="51">
        <v>163.9</v>
      </c>
      <c r="D40" s="51">
        <v>0.78</v>
      </c>
      <c r="E40" s="21">
        <f t="shared" si="4"/>
        <v>136.22505000000001</v>
      </c>
      <c r="F40" s="22">
        <f t="shared" si="5"/>
        <v>180.29000000000002</v>
      </c>
      <c r="G40" s="26">
        <f t="shared" si="6"/>
        <v>10.000000000000009</v>
      </c>
      <c r="H40" s="21">
        <f t="shared" si="7"/>
        <v>149.84755500000003</v>
      </c>
    </row>
    <row r="41" spans="2:8" x14ac:dyDescent="0.3">
      <c r="B41" s="50" t="s">
        <v>9</v>
      </c>
      <c r="C41" s="51">
        <v>774.2</v>
      </c>
      <c r="D41" s="51">
        <v>0.73</v>
      </c>
      <c r="E41" s="21">
        <f t="shared" si="4"/>
        <v>127.49267500000001</v>
      </c>
      <c r="F41" s="22">
        <f t="shared" si="5"/>
        <v>851.62000000000012</v>
      </c>
      <c r="G41" s="26">
        <f t="shared" si="6"/>
        <v>10.000000000000009</v>
      </c>
      <c r="H41" s="21">
        <f t="shared" si="7"/>
        <v>140.24194250000002</v>
      </c>
    </row>
    <row r="42" spans="2:8" x14ac:dyDescent="0.3">
      <c r="B42" s="50" t="s">
        <v>85</v>
      </c>
      <c r="C42" s="51">
        <v>4402.05</v>
      </c>
      <c r="D42" s="51">
        <v>0.73</v>
      </c>
      <c r="E42" s="21">
        <f t="shared" si="4"/>
        <v>127.49267500000001</v>
      </c>
      <c r="F42" s="22">
        <f t="shared" si="5"/>
        <v>4842.255000000001</v>
      </c>
      <c r="G42" s="26">
        <f t="shared" si="6"/>
        <v>10.000000000000018</v>
      </c>
      <c r="H42" s="21">
        <f t="shared" si="7"/>
        <v>140.24194250000002</v>
      </c>
    </row>
    <row r="43" spans="2:8" x14ac:dyDescent="0.3">
      <c r="B43" s="50" t="s">
        <v>16</v>
      </c>
      <c r="C43" s="51">
        <v>1018.05</v>
      </c>
      <c r="D43" s="51">
        <v>0.69</v>
      </c>
      <c r="E43" s="21">
        <f t="shared" si="4"/>
        <v>120.506775</v>
      </c>
      <c r="F43" s="22">
        <f t="shared" si="5"/>
        <v>1119.855</v>
      </c>
      <c r="G43" s="26">
        <f t="shared" si="6"/>
        <v>10.000000000000005</v>
      </c>
      <c r="H43" s="21">
        <f t="shared" si="7"/>
        <v>132.55745250000001</v>
      </c>
    </row>
    <row r="44" spans="2:8" x14ac:dyDescent="0.3">
      <c r="B44" s="50" t="s">
        <v>18</v>
      </c>
      <c r="C44" s="51">
        <v>4295.45</v>
      </c>
      <c r="D44" s="51">
        <v>0.68</v>
      </c>
      <c r="E44" s="21">
        <f t="shared" si="4"/>
        <v>118.7603</v>
      </c>
      <c r="F44" s="22">
        <f t="shared" si="5"/>
        <v>4724.9949999999999</v>
      </c>
      <c r="G44" s="26">
        <f t="shared" si="6"/>
        <v>10.000000000000002</v>
      </c>
      <c r="H44" s="21">
        <f t="shared" si="7"/>
        <v>130.63633000000002</v>
      </c>
    </row>
    <row r="45" spans="2:8" x14ac:dyDescent="0.3">
      <c r="B45" s="50" t="s">
        <v>82</v>
      </c>
      <c r="C45" s="51">
        <v>538.20000000000005</v>
      </c>
      <c r="D45" s="51">
        <v>0.65</v>
      </c>
      <c r="E45" s="21">
        <f t="shared" si="4"/>
        <v>113.52087499999999</v>
      </c>
      <c r="F45" s="22">
        <f t="shared" si="5"/>
        <v>592.0200000000001</v>
      </c>
      <c r="G45" s="26">
        <f t="shared" si="6"/>
        <v>10.000000000000009</v>
      </c>
      <c r="H45" s="21">
        <f t="shared" si="7"/>
        <v>124.8729625</v>
      </c>
    </row>
    <row r="46" spans="2:8" x14ac:dyDescent="0.3">
      <c r="B46" s="50" t="s">
        <v>86</v>
      </c>
      <c r="C46" s="51">
        <v>1121.45</v>
      </c>
      <c r="D46" s="51">
        <v>0.65</v>
      </c>
      <c r="E46" s="21">
        <f t="shared" si="4"/>
        <v>113.52087499999999</v>
      </c>
      <c r="F46" s="22">
        <f t="shared" si="5"/>
        <v>1233.5950000000003</v>
      </c>
      <c r="G46" s="26">
        <f t="shared" si="6"/>
        <v>10.000000000000018</v>
      </c>
      <c r="H46" s="21">
        <f t="shared" si="7"/>
        <v>124.8729625</v>
      </c>
    </row>
    <row r="47" spans="2:8" x14ac:dyDescent="0.3">
      <c r="B47" s="50" t="s">
        <v>12</v>
      </c>
      <c r="C47" s="51">
        <v>3653</v>
      </c>
      <c r="D47" s="51">
        <v>0.62</v>
      </c>
      <c r="E47" s="21">
        <f t="shared" si="4"/>
        <v>108.28145000000001</v>
      </c>
      <c r="F47" s="22">
        <f t="shared" si="5"/>
        <v>4018.3</v>
      </c>
      <c r="G47" s="26">
        <f t="shared" si="6"/>
        <v>10.000000000000005</v>
      </c>
      <c r="H47" s="21">
        <f t="shared" si="7"/>
        <v>119.10959500000001</v>
      </c>
    </row>
    <row r="48" spans="2:8" x14ac:dyDescent="0.3">
      <c r="B48" s="50" t="s">
        <v>87</v>
      </c>
      <c r="C48" s="51">
        <v>777.4</v>
      </c>
      <c r="D48" s="51">
        <v>0.61</v>
      </c>
      <c r="E48" s="21">
        <f t="shared" si="4"/>
        <v>106.53497499999999</v>
      </c>
      <c r="F48" s="22">
        <f t="shared" si="5"/>
        <v>855.1400000000001</v>
      </c>
      <c r="G48" s="26">
        <f t="shared" si="6"/>
        <v>10.000000000000016</v>
      </c>
      <c r="H48" s="21">
        <f t="shared" si="7"/>
        <v>117.1884725</v>
      </c>
    </row>
    <row r="49" spans="2:8" x14ac:dyDescent="0.3">
      <c r="B49" s="50" t="s">
        <v>90</v>
      </c>
      <c r="C49" s="51">
        <v>4516.1000000000004</v>
      </c>
      <c r="D49" s="51">
        <v>0.6</v>
      </c>
      <c r="E49" s="21">
        <f t="shared" si="4"/>
        <v>104.7885</v>
      </c>
      <c r="F49" s="22">
        <f t="shared" si="5"/>
        <v>4967.7100000000009</v>
      </c>
      <c r="G49" s="26">
        <f t="shared" si="6"/>
        <v>10.000000000000012</v>
      </c>
      <c r="H49" s="21">
        <f t="shared" si="7"/>
        <v>115.26735000000001</v>
      </c>
    </row>
    <row r="50" spans="2:8" x14ac:dyDescent="0.3">
      <c r="B50" s="50" t="s">
        <v>45</v>
      </c>
      <c r="C50" s="51">
        <v>769.6</v>
      </c>
      <c r="D50" s="51">
        <v>0.55000000000000004</v>
      </c>
      <c r="E50" s="21">
        <f t="shared" si="4"/>
        <v>96.056125000000009</v>
      </c>
      <c r="F50" s="22">
        <f t="shared" si="5"/>
        <v>846.56000000000006</v>
      </c>
      <c r="G50" s="26">
        <f t="shared" si="6"/>
        <v>10.000000000000005</v>
      </c>
      <c r="H50" s="21">
        <f t="shared" si="7"/>
        <v>105.66173750000002</v>
      </c>
    </row>
    <row r="51" spans="2:8" x14ac:dyDescent="0.3">
      <c r="B51" s="50" t="s">
        <v>72</v>
      </c>
      <c r="C51" s="51">
        <v>3206.4</v>
      </c>
      <c r="D51" s="51">
        <v>0.5</v>
      </c>
      <c r="E51" s="21">
        <f t="shared" si="4"/>
        <v>87.323750000000004</v>
      </c>
      <c r="F51" s="22">
        <f t="shared" si="5"/>
        <v>3527.0400000000004</v>
      </c>
      <c r="G51" s="26">
        <f t="shared" si="6"/>
        <v>10.000000000000011</v>
      </c>
      <c r="H51" s="21">
        <f t="shared" si="7"/>
        <v>96.056125000000009</v>
      </c>
    </row>
    <row r="52" spans="2:8" x14ac:dyDescent="0.3">
      <c r="B52" s="50" t="s">
        <v>17</v>
      </c>
      <c r="C52" s="51">
        <v>183.05</v>
      </c>
      <c r="D52" s="51">
        <v>0.5</v>
      </c>
      <c r="E52" s="21">
        <f t="shared" si="4"/>
        <v>87.323750000000004</v>
      </c>
      <c r="F52" s="22">
        <f t="shared" si="5"/>
        <v>201.35500000000002</v>
      </c>
      <c r="G52" s="26">
        <f t="shared" si="6"/>
        <v>10.000000000000004</v>
      </c>
      <c r="H52" s="21">
        <f t="shared" si="7"/>
        <v>96.056125000000009</v>
      </c>
    </row>
    <row r="53" spans="2:8" x14ac:dyDescent="0.3">
      <c r="B53" s="50" t="s">
        <v>14</v>
      </c>
      <c r="C53" s="51">
        <v>359.35</v>
      </c>
      <c r="D53" s="51">
        <v>0.45</v>
      </c>
      <c r="E53" s="21">
        <f t="shared" si="4"/>
        <v>78.591374999999999</v>
      </c>
      <c r="F53" s="22">
        <f t="shared" si="5"/>
        <v>395.28500000000008</v>
      </c>
      <c r="G53" s="26">
        <f t="shared" si="6"/>
        <v>10.000000000000016</v>
      </c>
      <c r="H53" s="21">
        <f t="shared" si="7"/>
        <v>86.450512500000016</v>
      </c>
    </row>
    <row r="54" spans="2:8" x14ac:dyDescent="0.3">
      <c r="B54" s="50" t="s">
        <v>19</v>
      </c>
      <c r="C54" s="51">
        <v>2457.15</v>
      </c>
      <c r="D54" s="51">
        <v>0.45</v>
      </c>
      <c r="E54" s="21">
        <f t="shared" si="4"/>
        <v>78.591374999999999</v>
      </c>
      <c r="F54" s="22">
        <f t="shared" si="5"/>
        <v>2702.8650000000002</v>
      </c>
      <c r="G54" s="26">
        <f t="shared" si="6"/>
        <v>10.000000000000005</v>
      </c>
      <c r="H54" s="21">
        <f t="shared" si="7"/>
        <v>86.450512500000002</v>
      </c>
    </row>
    <row r="55" spans="2:8" x14ac:dyDescent="0.3">
      <c r="B55" s="50" t="s">
        <v>78</v>
      </c>
      <c r="C55" s="51">
        <v>24032.6</v>
      </c>
      <c r="D55" s="51">
        <v>0.42</v>
      </c>
      <c r="E55" s="21">
        <f t="shared" si="4"/>
        <v>73.351950000000002</v>
      </c>
      <c r="F55" s="22">
        <f t="shared" si="5"/>
        <v>26435.86</v>
      </c>
      <c r="G55" s="26">
        <f t="shared" si="6"/>
        <v>10.000000000000009</v>
      </c>
      <c r="H55" s="21">
        <f t="shared" si="7"/>
        <v>80.687145000000015</v>
      </c>
    </row>
    <row r="56" spans="2:8" x14ac:dyDescent="0.3">
      <c r="B56" s="50" t="s">
        <v>22</v>
      </c>
      <c r="C56" s="51">
        <v>2294.15</v>
      </c>
      <c r="D56" s="51">
        <v>0.39</v>
      </c>
      <c r="E56" s="21">
        <f t="shared" si="4"/>
        <v>68.112525000000005</v>
      </c>
      <c r="F56" s="22">
        <f t="shared" si="5"/>
        <v>2523.5650000000005</v>
      </c>
      <c r="G56" s="26">
        <f t="shared" si="6"/>
        <v>10.000000000000018</v>
      </c>
      <c r="H56" s="21">
        <f t="shared" si="7"/>
        <v>74.923777500000014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100.01000000000002</v>
      </c>
      <c r="E58" s="17">
        <v>17464.75</v>
      </c>
      <c r="F58" s="18"/>
      <c r="G58" s="19"/>
      <c r="H58" s="17">
        <f>SUM(H7:H57)</f>
        <v>19213.146122500002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36"/>
  <sheetViews>
    <sheetView zoomScaleNormal="100" workbookViewId="0"/>
  </sheetViews>
  <sheetFormatPr defaultRowHeight="14.4" x14ac:dyDescent="0.3"/>
  <cols>
    <col min="1" max="1" width="2.6640625" customWidth="1"/>
    <col min="2" max="2" width="1.5546875" customWidth="1"/>
    <col min="3" max="3" width="35.77734375" bestFit="1" customWidth="1"/>
    <col min="4" max="8" width="10.33203125" customWidth="1"/>
    <col min="9" max="9" width="10.6640625" style="40" customWidth="1"/>
    <col min="10" max="10" width="12.109375" style="40" customWidth="1"/>
    <col min="11" max="11" width="12.88671875" style="40" customWidth="1"/>
    <col min="12" max="12" width="12.6640625" style="40" customWidth="1"/>
    <col min="13" max="13" width="11.109375" customWidth="1"/>
    <col min="14" max="14" width="11.6640625" customWidth="1"/>
    <col min="15" max="27" width="10.44140625" bestFit="1" customWidth="1"/>
    <col min="28" max="30" width="12" customWidth="1"/>
  </cols>
  <sheetData>
    <row r="2" spans="3:26" x14ac:dyDescent="0.3">
      <c r="C2" s="33" t="s">
        <v>64</v>
      </c>
      <c r="D2" s="35">
        <v>44621</v>
      </c>
      <c r="E2" s="35">
        <v>44593</v>
      </c>
      <c r="F2" s="35">
        <v>44562</v>
      </c>
      <c r="G2" s="35">
        <v>44531</v>
      </c>
      <c r="H2" s="35">
        <v>44409</v>
      </c>
      <c r="I2" s="35">
        <v>44348</v>
      </c>
      <c r="J2" s="35">
        <v>44317</v>
      </c>
      <c r="K2" s="35">
        <v>44287</v>
      </c>
      <c r="L2" s="35">
        <v>44197</v>
      </c>
      <c r="M2" s="35">
        <v>44166</v>
      </c>
      <c r="N2" s="35">
        <v>44013</v>
      </c>
      <c r="O2" s="35">
        <v>43952</v>
      </c>
      <c r="P2" s="35">
        <v>43922</v>
      </c>
      <c r="Q2" s="35">
        <v>43891</v>
      </c>
      <c r="R2" s="35">
        <v>43739</v>
      </c>
      <c r="S2" s="35">
        <v>43709</v>
      </c>
      <c r="T2" s="35">
        <v>43678</v>
      </c>
      <c r="U2" s="35">
        <v>43647</v>
      </c>
      <c r="V2" s="35">
        <v>43617</v>
      </c>
      <c r="W2" s="35">
        <v>43586</v>
      </c>
      <c r="X2" s="36">
        <v>43556</v>
      </c>
      <c r="Y2" s="36">
        <v>43525</v>
      </c>
      <c r="Z2" s="36">
        <v>43497</v>
      </c>
    </row>
    <row r="3" spans="3:26" x14ac:dyDescent="0.3">
      <c r="C3" s="27" t="s">
        <v>70</v>
      </c>
      <c r="D3" s="52">
        <v>35.19</v>
      </c>
      <c r="E3" s="39">
        <v>36.17</v>
      </c>
      <c r="F3" s="39">
        <v>36.72</v>
      </c>
      <c r="G3" s="39">
        <v>35.61</v>
      </c>
      <c r="H3" s="39">
        <v>37.58</v>
      </c>
      <c r="I3" s="39">
        <v>37.199999999999996</v>
      </c>
      <c r="J3" s="39">
        <v>38.060000000000009</v>
      </c>
      <c r="K3" s="39">
        <v>37.809999999999995</v>
      </c>
      <c r="L3" s="39">
        <v>38.119999999999997</v>
      </c>
      <c r="M3" s="37">
        <v>38.78</v>
      </c>
      <c r="N3" s="37">
        <v>33.160000000000004</v>
      </c>
      <c r="O3" s="37">
        <v>33.340000000000003</v>
      </c>
      <c r="P3" s="37">
        <v>36.190000000000005</v>
      </c>
      <c r="Q3" s="37">
        <v>36.51</v>
      </c>
      <c r="R3" s="38">
        <v>39.47999999999999</v>
      </c>
      <c r="S3" s="38">
        <v>39.290000000000013</v>
      </c>
      <c r="T3" s="38">
        <v>39.47999999999999</v>
      </c>
      <c r="U3" s="38">
        <v>40.250000000000007</v>
      </c>
      <c r="V3" s="38">
        <v>40.390000000000008</v>
      </c>
      <c r="W3" s="38">
        <v>39.869999999999997</v>
      </c>
      <c r="X3" s="38">
        <v>37.949999999999996</v>
      </c>
      <c r="Y3" s="38">
        <v>38.85</v>
      </c>
      <c r="Z3" s="38">
        <v>37.190000000000005</v>
      </c>
    </row>
    <row r="4" spans="3:26" x14ac:dyDescent="0.3">
      <c r="C4" s="27" t="s">
        <v>66</v>
      </c>
      <c r="D4" s="52">
        <v>18.18</v>
      </c>
      <c r="E4" s="39">
        <v>17.670000000000002</v>
      </c>
      <c r="F4" s="39">
        <v>17.5</v>
      </c>
      <c r="G4" s="39">
        <v>19.089999999999996</v>
      </c>
      <c r="H4" s="39">
        <v>18.020000000000003</v>
      </c>
      <c r="I4" s="39">
        <v>17.43</v>
      </c>
      <c r="J4" s="39">
        <v>16.149999999999999</v>
      </c>
      <c r="K4" s="39">
        <v>16.529999999999998</v>
      </c>
      <c r="L4" s="39">
        <v>17.13</v>
      </c>
      <c r="M4" s="37">
        <v>16.28</v>
      </c>
      <c r="N4" s="37">
        <v>16.11</v>
      </c>
      <c r="O4" s="37">
        <v>14.66</v>
      </c>
      <c r="P4" s="37">
        <v>14.48</v>
      </c>
      <c r="Q4" s="37">
        <v>15.040000000000001</v>
      </c>
      <c r="R4" s="38">
        <v>13.009999999999998</v>
      </c>
      <c r="S4" s="38">
        <v>13.879999999999999</v>
      </c>
      <c r="T4" s="38">
        <v>15.360000000000001</v>
      </c>
      <c r="U4" s="38">
        <v>14.8</v>
      </c>
      <c r="V4" s="38">
        <v>13.709999999999999</v>
      </c>
      <c r="W4" s="38">
        <v>13.76</v>
      </c>
      <c r="X4" s="38">
        <v>14.459999999999999</v>
      </c>
      <c r="Y4" s="38">
        <v>13.66</v>
      </c>
      <c r="Z4" s="38">
        <v>14.83</v>
      </c>
    </row>
    <row r="5" spans="3:26" x14ac:dyDescent="0.3">
      <c r="C5" s="27" t="s">
        <v>92</v>
      </c>
      <c r="D5" s="52">
        <v>3.2</v>
      </c>
      <c r="E5" s="39"/>
      <c r="F5" s="39"/>
      <c r="G5" s="39"/>
      <c r="H5" s="39"/>
      <c r="I5" s="39"/>
      <c r="J5" s="39"/>
      <c r="K5" s="39"/>
      <c r="L5" s="39"/>
      <c r="M5" s="37"/>
      <c r="N5" s="37"/>
      <c r="O5" s="37"/>
      <c r="P5" s="37"/>
      <c r="Q5" s="37"/>
      <c r="R5" s="38"/>
      <c r="S5" s="38"/>
      <c r="T5" s="38"/>
      <c r="U5" s="38"/>
      <c r="V5" s="38"/>
      <c r="W5" s="38"/>
      <c r="X5" s="38"/>
      <c r="Y5" s="38"/>
      <c r="Z5" s="38"/>
    </row>
    <row r="6" spans="3:26" x14ac:dyDescent="0.3">
      <c r="C6" s="27" t="s">
        <v>93</v>
      </c>
      <c r="D6" s="52">
        <v>7.18</v>
      </c>
      <c r="E6" s="39"/>
      <c r="F6" s="39"/>
      <c r="G6" s="39"/>
      <c r="H6" s="39"/>
      <c r="I6" s="39"/>
      <c r="J6" s="39"/>
      <c r="K6" s="39"/>
      <c r="L6" s="39"/>
      <c r="M6" s="37"/>
      <c r="N6" s="37"/>
      <c r="O6" s="37"/>
      <c r="P6" s="37"/>
      <c r="Q6" s="37"/>
      <c r="R6" s="38"/>
      <c r="S6" s="38"/>
      <c r="T6" s="38"/>
      <c r="U6" s="38"/>
      <c r="V6" s="38"/>
      <c r="W6" s="38"/>
      <c r="X6" s="38"/>
      <c r="Y6" s="38"/>
      <c r="Z6" s="38"/>
    </row>
    <row r="7" spans="3:26" x14ac:dyDescent="0.3">
      <c r="C7" s="34" t="s">
        <v>97</v>
      </c>
      <c r="E7" s="39">
        <v>10.61</v>
      </c>
      <c r="F7" s="39">
        <v>10.39</v>
      </c>
      <c r="G7" s="39">
        <v>10.78</v>
      </c>
      <c r="H7" s="39">
        <v>11.059999999999999</v>
      </c>
      <c r="I7" s="39">
        <v>11.09</v>
      </c>
      <c r="J7" s="39">
        <v>11.02</v>
      </c>
      <c r="K7" s="39">
        <v>11.100000000000001</v>
      </c>
      <c r="L7" s="39">
        <v>11.06</v>
      </c>
      <c r="M7" s="37">
        <v>11.53</v>
      </c>
      <c r="N7" s="37">
        <v>12.639999999999999</v>
      </c>
      <c r="O7" s="37">
        <v>13.41</v>
      </c>
      <c r="P7" s="37">
        <v>13.080000000000002</v>
      </c>
      <c r="Q7" s="37">
        <v>14.46</v>
      </c>
      <c r="R7" s="38">
        <v>12.39</v>
      </c>
      <c r="S7" s="38">
        <v>12.350000000000001</v>
      </c>
      <c r="T7" s="38">
        <v>11.040000000000001</v>
      </c>
      <c r="U7" s="38">
        <v>11.000000000000002</v>
      </c>
      <c r="V7" s="38">
        <v>10.66</v>
      </c>
      <c r="W7" s="38">
        <v>10.74</v>
      </c>
      <c r="X7" s="38">
        <v>11.239999999999998</v>
      </c>
      <c r="Y7" s="38">
        <v>11.299999999999999</v>
      </c>
      <c r="Z7" s="38">
        <v>10.81</v>
      </c>
    </row>
    <row r="8" spans="3:26" x14ac:dyDescent="0.3">
      <c r="C8" s="31" t="s">
        <v>98</v>
      </c>
      <c r="D8" s="52">
        <v>13.62</v>
      </c>
      <c r="E8" s="39">
        <v>12.74</v>
      </c>
      <c r="F8" s="39">
        <v>12.61</v>
      </c>
      <c r="G8" s="39">
        <v>12.309999999999999</v>
      </c>
      <c r="H8" s="39">
        <v>11.39</v>
      </c>
      <c r="I8" s="39">
        <v>11.68</v>
      </c>
      <c r="J8" s="39">
        <v>12.04</v>
      </c>
      <c r="K8" s="39">
        <v>11.79</v>
      </c>
      <c r="L8" s="39">
        <v>11.99</v>
      </c>
      <c r="M8" s="37">
        <v>12.49</v>
      </c>
      <c r="N8" s="37">
        <v>16.18</v>
      </c>
      <c r="O8" s="37">
        <v>14.290000000000001</v>
      </c>
      <c r="P8" s="37">
        <v>13.919999999999998</v>
      </c>
      <c r="Q8" s="37">
        <v>12.45</v>
      </c>
      <c r="R8" s="38">
        <v>15.3</v>
      </c>
      <c r="S8" s="38">
        <v>14.74</v>
      </c>
      <c r="T8" s="38">
        <v>14.42</v>
      </c>
      <c r="U8" s="38">
        <v>13.97</v>
      </c>
      <c r="V8" s="38">
        <v>14.37</v>
      </c>
      <c r="W8" s="38">
        <v>14.740000000000002</v>
      </c>
      <c r="X8" s="38">
        <v>15.31</v>
      </c>
      <c r="Y8" s="38">
        <v>15.3</v>
      </c>
      <c r="Z8" s="38">
        <v>15.440000000000001</v>
      </c>
    </row>
    <row r="9" spans="3:26" x14ac:dyDescent="0.3">
      <c r="C9" s="27" t="s">
        <v>94</v>
      </c>
      <c r="D9" s="52">
        <v>4.8</v>
      </c>
      <c r="E9" s="39">
        <v>5.22</v>
      </c>
      <c r="F9" s="39">
        <v>5.42</v>
      </c>
      <c r="G9" s="39">
        <v>4.9600000000000009</v>
      </c>
      <c r="H9" s="39">
        <v>4.57</v>
      </c>
      <c r="I9" s="39">
        <v>5.34</v>
      </c>
      <c r="J9" s="39">
        <v>5.34</v>
      </c>
      <c r="K9" s="39">
        <v>5.23</v>
      </c>
      <c r="L9" s="39">
        <v>5.9099999999999993</v>
      </c>
      <c r="M9" s="37">
        <v>5.39</v>
      </c>
      <c r="N9" s="37">
        <v>5.61</v>
      </c>
      <c r="O9" s="37">
        <v>5.55</v>
      </c>
      <c r="P9" s="37">
        <v>5</v>
      </c>
      <c r="Q9" s="37">
        <v>4.54</v>
      </c>
      <c r="R9" s="38">
        <v>6.1099999999999994</v>
      </c>
      <c r="S9" s="38">
        <v>5.5200000000000005</v>
      </c>
      <c r="T9" s="38">
        <v>5.42</v>
      </c>
      <c r="U9" s="38">
        <v>5.16</v>
      </c>
      <c r="V9" s="38">
        <v>5.71</v>
      </c>
      <c r="W9" s="38">
        <v>5.9399999999999995</v>
      </c>
      <c r="X9" s="38">
        <v>6.11</v>
      </c>
      <c r="Y9" s="38">
        <v>6.09</v>
      </c>
      <c r="Z9" s="38">
        <v>6.58</v>
      </c>
    </row>
    <row r="10" spans="3:26" x14ac:dyDescent="0.3">
      <c r="C10" s="34" t="s">
        <v>69</v>
      </c>
      <c r="D10" s="52">
        <v>2.33</v>
      </c>
      <c r="E10" s="39">
        <v>2.21</v>
      </c>
      <c r="F10" s="39">
        <v>2.27</v>
      </c>
      <c r="G10" s="39">
        <v>2.13</v>
      </c>
      <c r="H10" s="39">
        <v>2.11</v>
      </c>
      <c r="I10" s="39">
        <v>1.82</v>
      </c>
      <c r="J10" s="39">
        <v>1.92</v>
      </c>
      <c r="K10" s="39">
        <v>2.0499999999999998</v>
      </c>
      <c r="L10" s="39">
        <v>2.2599999999999998</v>
      </c>
      <c r="M10" s="37">
        <v>2.0299999999999998</v>
      </c>
      <c r="N10" s="37">
        <v>3.2</v>
      </c>
      <c r="O10" s="37">
        <v>3.59</v>
      </c>
      <c r="P10" s="37">
        <v>3.1599999999999997</v>
      </c>
      <c r="Q10" s="37">
        <v>3.13</v>
      </c>
      <c r="R10" s="38">
        <v>1.78</v>
      </c>
      <c r="S10" s="38">
        <v>1.94</v>
      </c>
      <c r="T10" s="38">
        <v>1.94</v>
      </c>
      <c r="U10" s="38">
        <v>1.8699999999999999</v>
      </c>
      <c r="V10" s="38">
        <v>1.84</v>
      </c>
      <c r="W10" s="38">
        <v>1.71</v>
      </c>
      <c r="X10" s="38">
        <v>1.6199999999999999</v>
      </c>
      <c r="Y10" s="38">
        <v>1.5099999999999998</v>
      </c>
      <c r="Z10" s="38">
        <v>1.5499999999999998</v>
      </c>
    </row>
    <row r="11" spans="3:26" x14ac:dyDescent="0.3">
      <c r="C11" s="34" t="s">
        <v>67</v>
      </c>
      <c r="D11" s="52">
        <v>2.79</v>
      </c>
      <c r="E11" s="39">
        <v>2.99</v>
      </c>
      <c r="F11" s="39">
        <v>3.04</v>
      </c>
      <c r="G11" s="39">
        <v>3.02</v>
      </c>
      <c r="H11" s="39">
        <v>2.72</v>
      </c>
      <c r="I11" s="39">
        <v>2.66</v>
      </c>
      <c r="J11" s="39">
        <v>2.63</v>
      </c>
      <c r="K11" s="39">
        <v>2.56</v>
      </c>
      <c r="L11" s="39">
        <v>2.74</v>
      </c>
      <c r="M11" s="37">
        <v>2.61</v>
      </c>
      <c r="N11" s="37">
        <v>2.38</v>
      </c>
      <c r="O11" s="37">
        <v>2.89</v>
      </c>
      <c r="P11" s="37">
        <v>2.7</v>
      </c>
      <c r="Q11" s="37">
        <v>2.79</v>
      </c>
      <c r="R11" s="38">
        <v>3.72</v>
      </c>
      <c r="S11" s="38">
        <v>3.86</v>
      </c>
      <c r="T11" s="38">
        <v>3.65</v>
      </c>
      <c r="U11" s="38">
        <v>3.78</v>
      </c>
      <c r="V11" s="38">
        <v>3.99</v>
      </c>
      <c r="W11" s="38">
        <v>4</v>
      </c>
      <c r="X11" s="38">
        <v>3.51</v>
      </c>
      <c r="Y11" s="38">
        <v>3.66</v>
      </c>
      <c r="Z11" s="38">
        <v>3.69</v>
      </c>
    </row>
    <row r="12" spans="3:26" x14ac:dyDescent="0.3">
      <c r="C12" s="34" t="s">
        <v>68</v>
      </c>
      <c r="D12" s="52">
        <v>3.99</v>
      </c>
      <c r="E12" s="39">
        <v>3.3</v>
      </c>
      <c r="F12" s="39">
        <v>3.2</v>
      </c>
      <c r="G12" s="39">
        <v>3.4200000000000004</v>
      </c>
      <c r="H12" s="39">
        <v>3.46</v>
      </c>
      <c r="I12" s="39">
        <v>3.58</v>
      </c>
      <c r="J12" s="39">
        <v>3.54</v>
      </c>
      <c r="K12" s="39">
        <v>3.66</v>
      </c>
      <c r="L12" s="39">
        <v>3.4699999999999998</v>
      </c>
      <c r="M12" s="37">
        <v>3.61</v>
      </c>
      <c r="N12" s="37">
        <v>3.1799999999999997</v>
      </c>
      <c r="O12" s="37">
        <v>3.3499999999999996</v>
      </c>
      <c r="P12" s="37">
        <v>3.11</v>
      </c>
      <c r="Q12" s="37">
        <v>2.72</v>
      </c>
      <c r="R12" s="38">
        <v>2.15</v>
      </c>
      <c r="S12" s="38">
        <v>2.0699999999999998</v>
      </c>
      <c r="T12" s="38">
        <v>2.33</v>
      </c>
      <c r="U12" s="38">
        <v>2.31</v>
      </c>
      <c r="V12" s="38">
        <v>2.15</v>
      </c>
      <c r="W12" s="38">
        <v>2.21</v>
      </c>
      <c r="X12" s="38">
        <v>2.4299999999999997</v>
      </c>
      <c r="Y12" s="38">
        <v>2.42</v>
      </c>
      <c r="Z12" s="38">
        <v>2.5300000000000002</v>
      </c>
    </row>
    <row r="13" spans="3:26" x14ac:dyDescent="0.3">
      <c r="C13" s="34" t="s">
        <v>99</v>
      </c>
      <c r="D13" s="52">
        <v>3.4</v>
      </c>
      <c r="E13" s="39">
        <v>3.79</v>
      </c>
      <c r="F13" s="39">
        <v>3.34</v>
      </c>
      <c r="G13" s="39">
        <v>3.34</v>
      </c>
      <c r="H13" s="39">
        <v>3.7600000000000002</v>
      </c>
      <c r="I13" s="39">
        <v>3.5599999999999996</v>
      </c>
      <c r="J13" s="39">
        <v>3.6300000000000003</v>
      </c>
      <c r="K13" s="39">
        <v>3.65</v>
      </c>
      <c r="L13" s="39">
        <v>2.38</v>
      </c>
      <c r="M13" s="37">
        <v>2.5</v>
      </c>
      <c r="N13" s="37">
        <v>2.15</v>
      </c>
      <c r="O13" s="37">
        <v>2.7</v>
      </c>
      <c r="P13" s="37">
        <v>2.6199999999999997</v>
      </c>
      <c r="Q13" s="37">
        <v>2.52</v>
      </c>
      <c r="R13" s="38">
        <v>2.9299999999999997</v>
      </c>
      <c r="S13" s="38">
        <v>3.0300000000000002</v>
      </c>
      <c r="T13" s="38">
        <v>2.96</v>
      </c>
      <c r="U13" s="38">
        <v>3.29</v>
      </c>
      <c r="V13" s="38">
        <v>3.6</v>
      </c>
      <c r="W13" s="38">
        <v>3.4299999999999997</v>
      </c>
      <c r="X13" s="38">
        <v>3.72</v>
      </c>
      <c r="Y13" s="38">
        <v>3.6900000000000004</v>
      </c>
      <c r="Z13" s="38">
        <v>3.81</v>
      </c>
    </row>
    <row r="14" spans="3:26" x14ac:dyDescent="0.3">
      <c r="C14" s="32" t="s">
        <v>79</v>
      </c>
      <c r="D14" s="52">
        <v>1.81</v>
      </c>
      <c r="E14" s="39">
        <v>1.83</v>
      </c>
      <c r="F14" s="39">
        <v>1.86</v>
      </c>
      <c r="G14" s="39">
        <v>1.7000000000000002</v>
      </c>
      <c r="H14" s="39">
        <v>1.55</v>
      </c>
      <c r="I14" s="39">
        <v>1.6800000000000002</v>
      </c>
      <c r="J14" s="39">
        <v>1.6400000000000001</v>
      </c>
      <c r="K14" s="39">
        <v>1.6600000000000001</v>
      </c>
      <c r="L14" s="39">
        <v>1.53</v>
      </c>
      <c r="M14" s="37">
        <v>1.61</v>
      </c>
      <c r="N14" s="37">
        <v>1.88</v>
      </c>
      <c r="O14" s="37">
        <v>2.2000000000000002</v>
      </c>
      <c r="P14" s="37">
        <v>2.13</v>
      </c>
      <c r="Q14" s="37">
        <v>2.2599999999999998</v>
      </c>
      <c r="R14" s="38"/>
      <c r="S14" s="38"/>
      <c r="T14" s="38"/>
      <c r="U14" s="38"/>
      <c r="V14" s="38"/>
      <c r="W14" s="38"/>
      <c r="X14" s="38"/>
      <c r="Y14" s="38"/>
      <c r="Z14" s="38"/>
    </row>
    <row r="15" spans="3:26" x14ac:dyDescent="0.3">
      <c r="C15" s="27" t="s">
        <v>95</v>
      </c>
      <c r="D15" s="52">
        <v>2.2400000000000002</v>
      </c>
      <c r="E15" s="39">
        <v>2.29</v>
      </c>
      <c r="F15" s="39">
        <v>2.39</v>
      </c>
      <c r="G15" s="39">
        <v>2.4299999999999997</v>
      </c>
      <c r="H15" s="39">
        <v>2.5</v>
      </c>
      <c r="I15" s="39">
        <v>2.5299999999999998</v>
      </c>
      <c r="J15" s="39">
        <v>2.5300000000000002</v>
      </c>
      <c r="K15" s="39">
        <v>2.59</v>
      </c>
      <c r="L15" s="39">
        <v>2.27</v>
      </c>
      <c r="M15" s="37">
        <v>2.1500000000000004</v>
      </c>
      <c r="N15" s="37">
        <v>2.17</v>
      </c>
      <c r="O15" s="37">
        <v>2.4099999999999997</v>
      </c>
      <c r="P15" s="37">
        <v>2.12</v>
      </c>
      <c r="Q15" s="37">
        <v>2.2199999999999998</v>
      </c>
      <c r="R15" s="38">
        <v>1.5</v>
      </c>
      <c r="S15" s="38">
        <v>1.5699999999999998</v>
      </c>
      <c r="T15" s="38">
        <v>1.56</v>
      </c>
      <c r="U15" s="38">
        <v>1.69</v>
      </c>
      <c r="V15" s="38">
        <v>1.74</v>
      </c>
      <c r="W15" s="38">
        <v>1.76</v>
      </c>
      <c r="X15" s="38">
        <v>1.77</v>
      </c>
      <c r="Y15" s="38">
        <v>1.6099999999999999</v>
      </c>
      <c r="Z15" s="38">
        <v>1.63</v>
      </c>
    </row>
    <row r="16" spans="3:26" x14ac:dyDescent="0.3">
      <c r="C16" s="34" t="s">
        <v>65</v>
      </c>
      <c r="D16" s="52">
        <v>0.73</v>
      </c>
      <c r="E16" s="39">
        <v>0.71</v>
      </c>
      <c r="F16" s="39">
        <v>0.69</v>
      </c>
      <c r="G16" s="39">
        <v>0.71</v>
      </c>
      <c r="H16" s="39">
        <v>0.74</v>
      </c>
      <c r="I16" s="39">
        <v>0.76</v>
      </c>
      <c r="J16" s="39">
        <v>0.84</v>
      </c>
      <c r="K16" s="39">
        <v>0.84</v>
      </c>
      <c r="L16" s="39">
        <v>0.63</v>
      </c>
      <c r="M16" s="37">
        <v>0.59</v>
      </c>
      <c r="N16" s="37">
        <v>0.51</v>
      </c>
      <c r="O16" s="37">
        <v>0.63</v>
      </c>
      <c r="P16" s="37">
        <v>0.55000000000000004</v>
      </c>
      <c r="Q16" s="37">
        <v>0.54</v>
      </c>
      <c r="R16" s="38">
        <v>0.64</v>
      </c>
      <c r="S16" s="38">
        <v>0.69</v>
      </c>
      <c r="T16" s="38">
        <v>0.64</v>
      </c>
      <c r="U16" s="38">
        <v>0.66</v>
      </c>
      <c r="V16" s="38">
        <v>0.67</v>
      </c>
      <c r="W16" s="38">
        <v>0.68</v>
      </c>
      <c r="X16" s="38">
        <v>0.65</v>
      </c>
      <c r="Y16" s="38">
        <v>0.64</v>
      </c>
      <c r="Z16" s="38">
        <v>0.59</v>
      </c>
    </row>
    <row r="17" spans="3:26" x14ac:dyDescent="0.3">
      <c r="C17" s="27" t="s">
        <v>96</v>
      </c>
      <c r="D17" s="52">
        <v>0.55000000000000004</v>
      </c>
      <c r="E17" s="39">
        <v>0.5</v>
      </c>
      <c r="F17" s="39">
        <v>0.56000000000000005</v>
      </c>
      <c r="G17" s="39">
        <v>0.54</v>
      </c>
      <c r="H17" s="39">
        <v>0.55000000000000004</v>
      </c>
      <c r="I17" s="39">
        <v>0.64</v>
      </c>
      <c r="J17" s="39">
        <v>0.67</v>
      </c>
      <c r="K17" s="39">
        <v>0.53</v>
      </c>
      <c r="L17" s="39">
        <v>0.52</v>
      </c>
      <c r="M17" s="37">
        <v>0.43</v>
      </c>
      <c r="N17" s="37">
        <v>0.56000000000000005</v>
      </c>
      <c r="O17" s="37">
        <v>0.56000000000000005</v>
      </c>
      <c r="P17" s="37">
        <v>0.56000000000000005</v>
      </c>
      <c r="Q17" s="37">
        <v>0.5</v>
      </c>
      <c r="R17" s="38">
        <v>0.67</v>
      </c>
      <c r="S17" s="38">
        <v>0.7</v>
      </c>
      <c r="T17" s="38">
        <v>0.69</v>
      </c>
      <c r="U17" s="38">
        <v>0.72</v>
      </c>
      <c r="V17" s="38">
        <v>0.72</v>
      </c>
      <c r="W17" s="38">
        <v>0.76</v>
      </c>
      <c r="X17" s="38">
        <v>0.75</v>
      </c>
      <c r="Y17" s="38">
        <v>0.75</v>
      </c>
      <c r="Z17" s="38">
        <v>0.75</v>
      </c>
    </row>
    <row r="18" spans="3:26" x14ac:dyDescent="0.3">
      <c r="C18" s="34" t="s">
        <v>71</v>
      </c>
      <c r="D18" s="52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7">
        <v>0</v>
      </c>
      <c r="N18" s="37">
        <v>0.27</v>
      </c>
      <c r="O18" s="37">
        <v>0.42</v>
      </c>
      <c r="P18" s="37">
        <v>0.35</v>
      </c>
      <c r="Q18" s="37">
        <v>0.32</v>
      </c>
      <c r="R18" s="38">
        <v>0.33</v>
      </c>
      <c r="S18" s="38">
        <v>0.35</v>
      </c>
      <c r="T18" s="38">
        <v>0.49</v>
      </c>
      <c r="U18" s="38">
        <v>0.48</v>
      </c>
      <c r="V18" s="38">
        <v>0.42</v>
      </c>
      <c r="W18" s="38">
        <v>0.41</v>
      </c>
      <c r="X18" s="38">
        <v>0.51</v>
      </c>
      <c r="Y18" s="38">
        <v>0.53</v>
      </c>
      <c r="Z18" s="38">
        <v>0.6</v>
      </c>
    </row>
    <row r="21" spans="3:26" x14ac:dyDescent="0.3">
      <c r="C21" s="53"/>
      <c r="D21" s="53"/>
      <c r="E21" s="54"/>
    </row>
    <row r="22" spans="3:26" x14ac:dyDescent="0.3">
      <c r="C22" s="55"/>
      <c r="D22" s="55"/>
      <c r="E22" s="56"/>
    </row>
    <row r="23" spans="3:26" x14ac:dyDescent="0.3">
      <c r="C23" s="55"/>
      <c r="D23" s="55"/>
      <c r="E23" s="56"/>
    </row>
    <row r="24" spans="3:26" x14ac:dyDescent="0.3">
      <c r="C24" s="55"/>
      <c r="D24" s="55"/>
      <c r="E24" s="56"/>
    </row>
    <row r="25" spans="3:26" x14ac:dyDescent="0.3">
      <c r="C25" s="55"/>
      <c r="D25" s="55"/>
      <c r="E25" s="56"/>
    </row>
    <row r="26" spans="3:26" x14ac:dyDescent="0.3">
      <c r="C26" s="55"/>
      <c r="D26" s="55"/>
      <c r="E26" s="56"/>
    </row>
    <row r="27" spans="3:26" x14ac:dyDescent="0.3">
      <c r="C27" s="55"/>
      <c r="D27" s="55"/>
      <c r="E27" s="56"/>
    </row>
    <row r="28" spans="3:26" x14ac:dyDescent="0.3">
      <c r="C28" s="55"/>
      <c r="D28" s="55"/>
      <c r="E28" s="56"/>
    </row>
    <row r="29" spans="3:26" x14ac:dyDescent="0.3">
      <c r="C29" s="55"/>
      <c r="D29" s="55"/>
      <c r="E29" s="56"/>
    </row>
    <row r="30" spans="3:26" x14ac:dyDescent="0.3">
      <c r="C30" s="55"/>
      <c r="D30" s="55"/>
      <c r="E30" s="56"/>
    </row>
    <row r="31" spans="3:26" x14ac:dyDescent="0.3">
      <c r="C31" s="55"/>
      <c r="D31" s="55"/>
      <c r="E31" s="56"/>
    </row>
    <row r="32" spans="3:26" x14ac:dyDescent="0.3">
      <c r="C32" s="55"/>
      <c r="D32" s="55"/>
      <c r="E32" s="56"/>
    </row>
    <row r="33" spans="3:5" x14ac:dyDescent="0.3">
      <c r="C33" s="55"/>
      <c r="D33" s="55"/>
      <c r="E33" s="56"/>
    </row>
    <row r="34" spans="3:5" x14ac:dyDescent="0.3">
      <c r="C34" s="55"/>
      <c r="D34" s="55"/>
      <c r="E34" s="56"/>
    </row>
    <row r="35" spans="3:5" x14ac:dyDescent="0.3">
      <c r="C35" s="55"/>
      <c r="D35" s="55"/>
      <c r="E35" s="56"/>
    </row>
    <row r="36" spans="3:5" x14ac:dyDescent="0.3">
      <c r="C36" s="55"/>
      <c r="D36" s="55"/>
      <c r="E36" s="56"/>
    </row>
  </sheetData>
  <sortState ref="C4:AB17">
    <sortCondition descending="1" ref="Q4:Q17"/>
  </sortState>
  <conditionalFormatting sqref="G3:Z3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Z3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Z3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Z6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Z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Z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Z7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Z7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Z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Z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Z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Z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Z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Z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:Z8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Z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Z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Z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:Z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Z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Z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Z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:Z1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Z1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Z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Z1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Z1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Z1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Z1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Z1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Z1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Z1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Z1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Z1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Z1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:Z1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Z1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Z1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Z1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:Z1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Z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Z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:Z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:Z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Z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Z1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:Z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Z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Z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Z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Z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:Z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Z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Z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:Z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Z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Z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Z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4"/>
  <sheetViews>
    <sheetView workbookViewId="0"/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57" t="s">
        <v>60</v>
      </c>
      <c r="D4" s="57"/>
      <c r="E4" s="57"/>
      <c r="F4" s="57"/>
    </row>
    <row r="5" spans="3:6" x14ac:dyDescent="0.3">
      <c r="C5" s="27" t="s">
        <v>51</v>
      </c>
      <c r="D5" s="30">
        <v>43192</v>
      </c>
      <c r="E5" s="27" t="s">
        <v>52</v>
      </c>
      <c r="F5" s="41" t="s">
        <v>53</v>
      </c>
    </row>
    <row r="6" spans="3:6" x14ac:dyDescent="0.3">
      <c r="C6" s="27" t="s">
        <v>51</v>
      </c>
      <c r="D6" s="30">
        <v>43192</v>
      </c>
      <c r="E6" s="27" t="s">
        <v>54</v>
      </c>
      <c r="F6" s="41" t="s">
        <v>53</v>
      </c>
    </row>
    <row r="7" spans="3:6" x14ac:dyDescent="0.3">
      <c r="C7" s="27" t="s">
        <v>51</v>
      </c>
      <c r="D7" s="30">
        <v>43192</v>
      </c>
      <c r="E7" s="27" t="s">
        <v>55</v>
      </c>
      <c r="F7" s="41" t="s">
        <v>53</v>
      </c>
    </row>
    <row r="8" spans="3:6" x14ac:dyDescent="0.3">
      <c r="C8" s="27" t="s">
        <v>51</v>
      </c>
      <c r="D8" s="30">
        <v>43192</v>
      </c>
      <c r="E8" s="27" t="s">
        <v>56</v>
      </c>
      <c r="F8" s="42" t="s">
        <v>57</v>
      </c>
    </row>
    <row r="9" spans="3:6" x14ac:dyDescent="0.3">
      <c r="C9" s="27" t="s">
        <v>51</v>
      </c>
      <c r="D9" s="30">
        <v>43192</v>
      </c>
      <c r="E9" s="27" t="s">
        <v>58</v>
      </c>
      <c r="F9" s="42" t="s">
        <v>57</v>
      </c>
    </row>
    <row r="10" spans="3:6" x14ac:dyDescent="0.3">
      <c r="C10" s="27" t="s">
        <v>51</v>
      </c>
      <c r="D10" s="30">
        <v>43192</v>
      </c>
      <c r="E10" s="27" t="s">
        <v>59</v>
      </c>
      <c r="F10" s="42" t="s">
        <v>57</v>
      </c>
    </row>
    <row r="11" spans="3:6" x14ac:dyDescent="0.3">
      <c r="C11" s="27" t="s">
        <v>51</v>
      </c>
      <c r="D11" s="30">
        <v>43371</v>
      </c>
      <c r="E11" s="27" t="s">
        <v>62</v>
      </c>
      <c r="F11" s="41" t="s">
        <v>53</v>
      </c>
    </row>
    <row r="12" spans="3:6" x14ac:dyDescent="0.3">
      <c r="C12" s="27" t="s">
        <v>51</v>
      </c>
      <c r="D12" s="30">
        <v>43371</v>
      </c>
      <c r="E12" s="27" t="s">
        <v>63</v>
      </c>
      <c r="F12" s="42" t="s">
        <v>57</v>
      </c>
    </row>
    <row r="13" spans="3:6" x14ac:dyDescent="0.3">
      <c r="C13" s="27" t="s">
        <v>51</v>
      </c>
      <c r="D13" s="30">
        <v>43553</v>
      </c>
      <c r="E13" s="28" t="s">
        <v>73</v>
      </c>
      <c r="F13" s="41" t="s">
        <v>53</v>
      </c>
    </row>
    <row r="14" spans="3:6" x14ac:dyDescent="0.3">
      <c r="C14" s="27" t="s">
        <v>51</v>
      </c>
      <c r="D14" s="30">
        <v>43553</v>
      </c>
      <c r="E14" s="28" t="s">
        <v>74</v>
      </c>
      <c r="F14" s="42" t="s">
        <v>57</v>
      </c>
    </row>
    <row r="15" spans="3:6" x14ac:dyDescent="0.3">
      <c r="C15" s="27" t="s">
        <v>51</v>
      </c>
      <c r="D15" s="30">
        <v>43735</v>
      </c>
      <c r="E15" s="28" t="s">
        <v>75</v>
      </c>
      <c r="F15" s="41" t="s">
        <v>53</v>
      </c>
    </row>
    <row r="16" spans="3:6" x14ac:dyDescent="0.3">
      <c r="C16" s="27" t="s">
        <v>51</v>
      </c>
      <c r="D16" s="30">
        <v>43735</v>
      </c>
      <c r="E16" s="28" t="s">
        <v>76</v>
      </c>
      <c r="F16" s="42" t="s">
        <v>57</v>
      </c>
    </row>
    <row r="17" spans="3:6" x14ac:dyDescent="0.3">
      <c r="C17" s="27" t="s">
        <v>51</v>
      </c>
      <c r="D17" s="30">
        <v>43909</v>
      </c>
      <c r="E17" s="28" t="s">
        <v>80</v>
      </c>
      <c r="F17" s="41" t="s">
        <v>53</v>
      </c>
    </row>
    <row r="18" spans="3:6" x14ac:dyDescent="0.3">
      <c r="C18" s="27" t="s">
        <v>51</v>
      </c>
      <c r="D18" s="30">
        <v>43909</v>
      </c>
      <c r="E18" s="28" t="s">
        <v>81</v>
      </c>
      <c r="F18" s="42" t="s">
        <v>57</v>
      </c>
    </row>
    <row r="19" spans="3:6" x14ac:dyDescent="0.3">
      <c r="C19" s="27" t="s">
        <v>51</v>
      </c>
      <c r="D19" s="30">
        <v>44043</v>
      </c>
      <c r="E19" s="28" t="s">
        <v>83</v>
      </c>
      <c r="F19" s="41" t="s">
        <v>53</v>
      </c>
    </row>
    <row r="20" spans="3:6" x14ac:dyDescent="0.3">
      <c r="C20" s="27" t="s">
        <v>51</v>
      </c>
      <c r="D20" s="30">
        <v>44043</v>
      </c>
      <c r="E20" s="28" t="s">
        <v>84</v>
      </c>
      <c r="F20" s="42" t="s">
        <v>57</v>
      </c>
    </row>
    <row r="21" spans="3:6" x14ac:dyDescent="0.3">
      <c r="C21" s="27" t="s">
        <v>51</v>
      </c>
      <c r="D21" s="30">
        <v>44286</v>
      </c>
      <c r="E21" s="28" t="s">
        <v>88</v>
      </c>
      <c r="F21" s="41" t="s">
        <v>53</v>
      </c>
    </row>
    <row r="22" spans="3:6" x14ac:dyDescent="0.3">
      <c r="C22" s="27" t="s">
        <v>51</v>
      </c>
      <c r="D22" s="30">
        <v>44286</v>
      </c>
      <c r="E22" s="27" t="s">
        <v>89</v>
      </c>
      <c r="F22" s="42" t="s">
        <v>57</v>
      </c>
    </row>
    <row r="23" spans="3:6" x14ac:dyDescent="0.3">
      <c r="C23" s="27" t="s">
        <v>51</v>
      </c>
      <c r="D23" s="30">
        <v>44651</v>
      </c>
      <c r="E23" s="28" t="s">
        <v>28</v>
      </c>
      <c r="F23" s="41" t="s">
        <v>53</v>
      </c>
    </row>
    <row r="24" spans="3:6" x14ac:dyDescent="0.3">
      <c r="C24" s="27" t="s">
        <v>51</v>
      </c>
      <c r="D24" s="30">
        <v>44651</v>
      </c>
      <c r="E24" s="28" t="s">
        <v>91</v>
      </c>
      <c r="F24" s="42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ASUS</cp:lastModifiedBy>
  <dcterms:created xsi:type="dcterms:W3CDTF">2011-11-28T07:51:29Z</dcterms:created>
  <dcterms:modified xsi:type="dcterms:W3CDTF">2022-04-01T10:34:14Z</dcterms:modified>
</cp:coreProperties>
</file>