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lyseIndia\Nifty Calculator\June 2021\"/>
    </mc:Choice>
  </mc:AlternateContent>
  <bookViews>
    <workbookView xWindow="0" yWindow="0" windowWidth="28800" windowHeight="12435" activeTab="4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40" i="6"/>
  <c r="G40" i="6" s="1"/>
  <c r="F26" i="6"/>
  <c r="G26" i="6" s="1"/>
  <c r="F49" i="6"/>
  <c r="G49" i="6" s="1"/>
  <c r="F39" i="6"/>
  <c r="G39" i="6" s="1"/>
  <c r="F7" i="6"/>
  <c r="G7" i="6" s="1"/>
  <c r="F24" i="6"/>
  <c r="G24" i="6" s="1"/>
  <c r="F33" i="6"/>
  <c r="G33" i="6" s="1"/>
  <c r="F23" i="6"/>
  <c r="G23" i="6" s="1"/>
  <c r="F28" i="6"/>
  <c r="G28" i="6" s="1"/>
  <c r="F22" i="6"/>
  <c r="G22" i="6" s="1"/>
  <c r="F31" i="6"/>
  <c r="G31" i="6" s="1"/>
  <c r="F16" i="6"/>
  <c r="G16" i="6" s="1"/>
  <c r="F44" i="6"/>
  <c r="G44" i="6" s="1"/>
  <c r="F54" i="6"/>
  <c r="G54" i="6" s="1"/>
  <c r="F17" i="6"/>
  <c r="G17" i="6" s="1"/>
  <c r="F47" i="6"/>
  <c r="G47" i="6" s="1"/>
  <c r="F53" i="6"/>
  <c r="G53" i="6" s="1"/>
  <c r="F42" i="6"/>
  <c r="G42" i="6" s="1"/>
  <c r="F18" i="6"/>
  <c r="G18" i="6" s="1"/>
  <c r="F51" i="6"/>
  <c r="G51" i="6" s="1"/>
  <c r="F12" i="6"/>
  <c r="G12" i="6" s="1"/>
  <c r="F48" i="6"/>
  <c r="G48" i="6" s="1"/>
  <c r="E16" i="6"/>
  <c r="E28" i="6"/>
  <c r="E54" i="6"/>
  <c r="E11" i="6"/>
  <c r="E27" i="6"/>
  <c r="E46" i="6"/>
  <c r="E24" i="6"/>
  <c r="E56" i="6"/>
  <c r="E17" i="6"/>
  <c r="E47" i="6"/>
  <c r="E31" i="6"/>
  <c r="E22" i="6"/>
  <c r="E52" i="6"/>
  <c r="E45" i="6"/>
  <c r="E29" i="6"/>
  <c r="E10" i="6"/>
  <c r="E53" i="6"/>
  <c r="E33" i="6"/>
  <c r="E30" i="6"/>
  <c r="E44" i="6"/>
  <c r="E9" i="6"/>
  <c r="E15" i="6"/>
  <c r="E37" i="6"/>
  <c r="E32" i="6"/>
  <c r="E42" i="6"/>
  <c r="E40" i="6"/>
  <c r="E43" i="6"/>
  <c r="E50" i="6"/>
  <c r="E19" i="6"/>
  <c r="E26" i="6"/>
  <c r="E35" i="6"/>
  <c r="E13" i="6"/>
  <c r="E18" i="6"/>
  <c r="E51" i="6"/>
  <c r="E41" i="6"/>
  <c r="E7" i="6"/>
  <c r="E25" i="6"/>
  <c r="E8" i="6"/>
  <c r="E49" i="6"/>
  <c r="E39" i="6"/>
  <c r="E12" i="6"/>
  <c r="E48" i="6"/>
  <c r="E55" i="6"/>
  <c r="E20" i="6"/>
  <c r="E21" i="6"/>
  <c r="E14" i="6"/>
  <c r="E38" i="6"/>
  <c r="E34" i="6"/>
  <c r="E36" i="6"/>
  <c r="E23" i="6"/>
  <c r="F11" i="6"/>
  <c r="G11" i="6" s="1"/>
  <c r="F27" i="6"/>
  <c r="G27" i="6" s="1"/>
  <c r="F46" i="6"/>
  <c r="G46" i="6" s="1"/>
  <c r="F56" i="6"/>
  <c r="G56" i="6" s="1"/>
  <c r="F52" i="6"/>
  <c r="G52" i="6" s="1"/>
  <c r="F45" i="6"/>
  <c r="G45" i="6" s="1"/>
  <c r="F29" i="6"/>
  <c r="G29" i="6" s="1"/>
  <c r="F10" i="6"/>
  <c r="G10" i="6" s="1"/>
  <c r="F30" i="6"/>
  <c r="G30" i="6" s="1"/>
  <c r="F9" i="6"/>
  <c r="G9" i="6" s="1"/>
  <c r="F15" i="6"/>
  <c r="G15" i="6" s="1"/>
  <c r="F37" i="6"/>
  <c r="G37" i="6" s="1"/>
  <c r="F32" i="6"/>
  <c r="G32" i="6" s="1"/>
  <c r="F43" i="6"/>
  <c r="G43" i="6" s="1"/>
  <c r="F50" i="6"/>
  <c r="G50" i="6" s="1"/>
  <c r="F19" i="6"/>
  <c r="G19" i="6" s="1"/>
  <c r="F35" i="6"/>
  <c r="G35" i="6" s="1"/>
  <c r="F13" i="6"/>
  <c r="G13" i="6" s="1"/>
  <c r="F41" i="6"/>
  <c r="G41" i="6" s="1"/>
  <c r="F25" i="6"/>
  <c r="G25" i="6" s="1"/>
  <c r="F8" i="6"/>
  <c r="G8" i="6" s="1"/>
  <c r="F55" i="6"/>
  <c r="G55" i="6" s="1"/>
  <c r="F20" i="6"/>
  <c r="G20" i="6" s="1"/>
  <c r="F21" i="6"/>
  <c r="G21" i="6" s="1"/>
  <c r="F14" i="6"/>
  <c r="G14" i="6" s="1"/>
  <c r="F38" i="6"/>
  <c r="G38" i="6" s="1"/>
  <c r="F34" i="6"/>
  <c r="G34" i="6" s="1"/>
  <c r="F36" i="6"/>
  <c r="G36" i="6" s="1"/>
  <c r="D58" i="4" l="1"/>
  <c r="D58" i="6"/>
  <c r="H22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46" i="6"/>
  <c r="H25" i="6"/>
  <c r="H17" i="6"/>
  <c r="H56" i="6"/>
  <c r="H58" i="7" l="1"/>
  <c r="H45" i="6"/>
  <c r="H50" i="6"/>
  <c r="H15" i="6"/>
  <c r="H19" i="6"/>
  <c r="H44" i="6"/>
  <c r="H18" i="6"/>
  <c r="H11" i="6"/>
  <c r="H13" i="6"/>
  <c r="H23" i="6"/>
  <c r="H52" i="6"/>
  <c r="H21" i="6"/>
  <c r="H10" i="6"/>
  <c r="H43" i="6"/>
  <c r="H38" i="6"/>
  <c r="H36" i="6"/>
  <c r="H49" i="6"/>
  <c r="H47" i="6"/>
  <c r="H41" i="6"/>
  <c r="H16" i="6"/>
  <c r="H26" i="6"/>
  <c r="H55" i="6"/>
  <c r="H39" i="6"/>
  <c r="H31" i="6"/>
  <c r="H14" i="6"/>
  <c r="H9" i="6"/>
  <c r="H42" i="6"/>
  <c r="H12" i="6"/>
  <c r="H33" i="6"/>
  <c r="H7" i="6"/>
  <c r="H48" i="6"/>
  <c r="H51" i="6"/>
  <c r="H35" i="6"/>
  <c r="H30" i="6"/>
  <c r="H24" i="6"/>
  <c r="H54" i="6"/>
  <c r="H40" i="6"/>
  <c r="H53" i="6"/>
  <c r="H32" i="6"/>
  <c r="H8" i="6"/>
  <c r="H34" i="6"/>
  <c r="H20" i="6"/>
  <c r="H27" i="6"/>
  <c r="H28" i="6"/>
  <c r="H29" i="6"/>
  <c r="H37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<sst xmlns="http://schemas.openxmlformats.org/spreadsheetml/2006/main" count="242" uniqueCount="94">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</sst>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6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58.64% of Nifty </a:t>
          </a:r>
        </a:p>
        <a:p>
          <a:endParaRPr lang="en-US" sz="1100" b="1" baseline="0"/>
        </a:p>
        <a:p>
          <a:r>
            <a:rPr lang="en-US" sz="1100" b="1" baseline="0"/>
            <a:t>Top 20 stocks = 76.45%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June 2021.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topLeftCell="A25" workbookViewId="0">
      <selection activeCell="B40" sqref="B40"/>
    </sheetView>
  </sheetViews>
  <sheetFormatPr defaultRowHeight="15" x14ac:dyDescent="0.25"/>
  <cols>
    <col min="1" max="1" width="11.140625" customWidth="1"/>
    <col min="2" max="2" width="38.7109375" customWidth="1"/>
    <col min="3" max="3" width="8" customWidth="1"/>
    <col min="4" max="4" width="13.85546875" customWidth="1"/>
    <col min="5" max="5" width="14.140625" customWidth="1"/>
    <col min="6" max="6" width="12.140625" customWidth="1"/>
    <col min="7" max="7" width="8.140625" bestFit="1" customWidth="1"/>
    <col min="8" max="8" width="18" customWidth="1"/>
    <col min="13" max="13" width="2.42578125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 x14ac:dyDescent="0.25">
      <c r="B7" s="23" t="s">
        <v>38</v>
      </c>
      <c r="C7" s="40">
        <v>2110.65</v>
      </c>
      <c r="D7" s="29">
        <v>10.01</v>
      </c>
      <c r="E7" s="29">
        <f>$E$58*D7/100</f>
        <v>1573.7221500000001</v>
      </c>
      <c r="F7" s="23">
        <f>C7</f>
        <v>2110.65</v>
      </c>
      <c r="G7" s="21">
        <f>(F7-C7)/C7*100</f>
        <v>0</v>
      </c>
      <c r="H7" s="21">
        <f>E7+((E7*G7)/100)</f>
        <v>1573.7221500000001</v>
      </c>
    </row>
    <row r="8" spans="2:8" x14ac:dyDescent="0.25">
      <c r="B8" s="23" t="s">
        <v>21</v>
      </c>
      <c r="C8" s="40">
        <v>1497.9</v>
      </c>
      <c r="D8" s="29">
        <v>9.59</v>
      </c>
      <c r="E8" s="29">
        <f>$E$58*D8/100</f>
        <v>1507.6918499999999</v>
      </c>
      <c r="F8" s="23">
        <f>C8</f>
        <v>1497.9</v>
      </c>
      <c r="G8" s="21">
        <f>(F8-C8)/C8*100</f>
        <v>0</v>
      </c>
      <c r="H8" s="21">
        <f>E8+((E8*G8)/100)</f>
        <v>1507.6918499999999</v>
      </c>
    </row>
    <row r="9" spans="2:8" x14ac:dyDescent="0.25">
      <c r="B9" s="23" t="s">
        <v>30</v>
      </c>
      <c r="C9" s="40">
        <v>1580.8</v>
      </c>
      <c r="D9" s="29">
        <v>8.6</v>
      </c>
      <c r="E9" s="29">
        <f>$E$58*D9/100</f>
        <v>1352.049</v>
      </c>
      <c r="F9" s="23">
        <f>C9</f>
        <v>1580.8</v>
      </c>
      <c r="G9" s="21">
        <f>(F9-C9)/C9*100</f>
        <v>0</v>
      </c>
      <c r="H9" s="21">
        <f>E9+((E9*G9)/100)</f>
        <v>1352.049</v>
      </c>
    </row>
    <row r="10" spans="2:8" x14ac:dyDescent="0.25">
      <c r="B10" s="23" t="s">
        <v>25</v>
      </c>
      <c r="C10" s="40">
        <v>2475.25</v>
      </c>
      <c r="D10" s="29">
        <v>6.55</v>
      </c>
      <c r="E10" s="29">
        <f>$E$58*D10/100</f>
        <v>1029.7582499999999</v>
      </c>
      <c r="F10" s="23">
        <f>C10</f>
        <v>2475.25</v>
      </c>
      <c r="G10" s="21">
        <f>(F10-C10)/C10*100</f>
        <v>0</v>
      </c>
      <c r="H10" s="21">
        <f>E10+((E10*G10)/100)</f>
        <v>1029.7582499999999</v>
      </c>
    </row>
    <row r="11" spans="2:8" x14ac:dyDescent="0.25">
      <c r="B11" s="23" t="s">
        <v>27</v>
      </c>
      <c r="C11" s="40">
        <v>630.9</v>
      </c>
      <c r="D11" s="29">
        <v>6.41</v>
      </c>
      <c r="E11" s="29">
        <f>$E$58*D11/100</f>
        <v>1007.74815</v>
      </c>
      <c r="F11" s="23">
        <f>C11</f>
        <v>630.9</v>
      </c>
      <c r="G11" s="21">
        <f>(F11-C11)/C11*100</f>
        <v>0</v>
      </c>
      <c r="H11" s="21">
        <f>E11+((E11*G11)/100)</f>
        <v>1007.74815</v>
      </c>
    </row>
    <row r="12" spans="2:8" x14ac:dyDescent="0.25">
      <c r="B12" s="23" t="s">
        <v>41</v>
      </c>
      <c r="C12" s="40">
        <v>3345.75</v>
      </c>
      <c r="D12" s="29">
        <v>5.08</v>
      </c>
      <c r="E12" s="29">
        <f>$E$58*D12/100</f>
        <v>798.65219999999999</v>
      </c>
      <c r="F12" s="23">
        <f>C12</f>
        <v>3345.75</v>
      </c>
      <c r="G12" s="21">
        <f>(F12-C12)/C12*100</f>
        <v>0</v>
      </c>
      <c r="H12" s="21">
        <f>E12+((E12*G12)/100)</f>
        <v>798.65219999999999</v>
      </c>
    </row>
    <row r="13" spans="2:8" x14ac:dyDescent="0.25">
      <c r="B13" s="23" t="s">
        <v>31</v>
      </c>
      <c r="C13" s="40">
        <v>1705.85</v>
      </c>
      <c r="D13" s="29">
        <v>3.67</v>
      </c>
      <c r="E13" s="29">
        <f>$E$58*D13/100</f>
        <v>576.97905000000003</v>
      </c>
      <c r="F13" s="23">
        <f>C13</f>
        <v>1705.85</v>
      </c>
      <c r="G13" s="21">
        <f>(F13-C13)/C13*100</f>
        <v>0</v>
      </c>
      <c r="H13" s="21">
        <f>E13+((E13*G13)/100)</f>
        <v>576.97905000000003</v>
      </c>
    </row>
    <row r="14" spans="2:8" x14ac:dyDescent="0.25">
      <c r="B14" s="23" t="s">
        <v>24</v>
      </c>
      <c r="C14" s="40">
        <v>2471.3000000000002</v>
      </c>
      <c r="D14" s="29">
        <v>3.24</v>
      </c>
      <c r="E14" s="29">
        <f>$E$58*D14/100</f>
        <v>509.37660000000005</v>
      </c>
      <c r="F14" s="23">
        <f>C14</f>
        <v>2471.3000000000002</v>
      </c>
      <c r="G14" s="21">
        <f>(F14-C14)/C14*100</f>
        <v>0</v>
      </c>
      <c r="H14" s="21">
        <f>E14+((E14*G14)/100)</f>
        <v>509.37660000000005</v>
      </c>
    </row>
    <row r="15" spans="2:8" x14ac:dyDescent="0.25">
      <c r="B15" s="23" t="s">
        <v>11</v>
      </c>
      <c r="C15" s="40">
        <v>748.3</v>
      </c>
      <c r="D15" s="29">
        <v>2.83</v>
      </c>
      <c r="E15" s="29">
        <f>$E$58*D15/100</f>
        <v>444.91845000000001</v>
      </c>
      <c r="F15" s="23">
        <f>C15</f>
        <v>748.3</v>
      </c>
      <c r="G15" s="21">
        <f>(F15-C15)/C15*100</f>
        <v>0</v>
      </c>
      <c r="H15" s="21">
        <f>E15+((E15*G15)/100)</f>
        <v>444.91845000000001</v>
      </c>
    </row>
    <row r="16" spans="2:8" x14ac:dyDescent="0.25">
      <c r="B16" s="23" t="s">
        <v>32</v>
      </c>
      <c r="C16" s="40">
        <v>1500.55</v>
      </c>
      <c r="D16" s="29">
        <v>2.66</v>
      </c>
      <c r="E16" s="29">
        <f>$E$58*D16/100</f>
        <v>418.19190000000003</v>
      </c>
      <c r="F16" s="23">
        <f>C16</f>
        <v>1500.55</v>
      </c>
      <c r="G16" s="21">
        <f>(F16-C16)/C16*100</f>
        <v>0</v>
      </c>
      <c r="H16" s="21">
        <f>E16+((E16*G16)/100)</f>
        <v>418.19190000000003</v>
      </c>
    </row>
    <row r="17" spans="2:8" x14ac:dyDescent="0.25">
      <c r="B17" s="23" t="s">
        <v>26</v>
      </c>
      <c r="C17" s="40">
        <v>202.7</v>
      </c>
      <c r="D17" s="29">
        <v>2.6</v>
      </c>
      <c r="E17" s="29">
        <f>$E$58*D17/100</f>
        <v>408.75900000000001</v>
      </c>
      <c r="F17" s="23">
        <f>C17</f>
        <v>202.7</v>
      </c>
      <c r="G17" s="21">
        <f>(F17-C17)/C17*100</f>
        <v>0</v>
      </c>
      <c r="H17" s="21">
        <f>E17+((E17*G17)/100)</f>
        <v>408.75900000000001</v>
      </c>
    </row>
    <row r="18" spans="2:8" x14ac:dyDescent="0.25">
      <c r="B18" s="23" t="s">
        <v>39</v>
      </c>
      <c r="C18" s="40">
        <v>419.2</v>
      </c>
      <c r="D18" s="29">
        <v>2.36</v>
      </c>
      <c r="E18" s="29">
        <f>$E$58*D18/100</f>
        <v>371.0274</v>
      </c>
      <c r="F18" s="23">
        <f>C18</f>
        <v>419.2</v>
      </c>
      <c r="G18" s="21">
        <f>(F18-C18)/C18*100</f>
        <v>0</v>
      </c>
      <c r="H18" s="21">
        <f>E18+((E18*G18)/100)</f>
        <v>371.0274</v>
      </c>
    </row>
    <row r="19" spans="2:8" x14ac:dyDescent="0.25">
      <c r="B19" s="23" t="s">
        <v>13</v>
      </c>
      <c r="C19" s="40">
        <v>6015.85</v>
      </c>
      <c r="D19" s="29">
        <v>2.34</v>
      </c>
      <c r="E19" s="29">
        <f>$E$58*D19/100</f>
        <v>367.88309999999996</v>
      </c>
      <c r="F19" s="23">
        <f>C19</f>
        <v>6015.85</v>
      </c>
      <c r="G19" s="21">
        <f>(F19-C19)/C19*100</f>
        <v>0</v>
      </c>
      <c r="H19" s="21">
        <f>E19+((E19*G19)/100)</f>
        <v>367.88309999999996</v>
      </c>
    </row>
    <row r="20" spans="2:8" x14ac:dyDescent="0.25">
      <c r="B20" s="23" t="s">
        <v>10</v>
      </c>
      <c r="C20" s="40">
        <v>2992.7</v>
      </c>
      <c r="D20" s="29">
        <v>1.98</v>
      </c>
      <c r="E20" s="29">
        <f>$E$58*D20/100</f>
        <v>311.28570000000002</v>
      </c>
      <c r="F20" s="23">
        <f>C20</f>
        <v>2992.7</v>
      </c>
      <c r="G20" s="21">
        <f>(F20-C20)/C20*100</f>
        <v>0</v>
      </c>
      <c r="H20" s="21">
        <f>E20+((E20*G20)/100)</f>
        <v>311.28570000000002</v>
      </c>
    </row>
    <row r="21" spans="2:8" x14ac:dyDescent="0.25">
      <c r="B21" s="23" t="s">
        <v>15</v>
      </c>
      <c r="C21" s="40">
        <v>525.65</v>
      </c>
      <c r="D21" s="29">
        <v>1.82</v>
      </c>
      <c r="E21" s="29">
        <f>$E$58*D21/100</f>
        <v>286.13130000000001</v>
      </c>
      <c r="F21" s="23">
        <f>C21</f>
        <v>525.65</v>
      </c>
      <c r="G21" s="21">
        <f>(F21-C21)/C21*100</f>
        <v>0</v>
      </c>
      <c r="H21" s="21">
        <f>E21+((E21*G21)/100)</f>
        <v>286.13130000000001</v>
      </c>
    </row>
    <row r="22" spans="2:8" x14ac:dyDescent="0.25">
      <c r="B22" s="23" t="s">
        <v>20</v>
      </c>
      <c r="C22" s="40">
        <v>983.5</v>
      </c>
      <c r="D22" s="29">
        <v>1.57</v>
      </c>
      <c r="E22" s="29">
        <f>$E$58*D22/100</f>
        <v>246.82755</v>
      </c>
      <c r="F22" s="23">
        <f>C22</f>
        <v>983.5</v>
      </c>
      <c r="G22" s="21">
        <f>(F22-C22)/C22*100</f>
        <v>0</v>
      </c>
      <c r="H22" s="21">
        <f>E22+((E22*G22)/100)</f>
        <v>246.82755</v>
      </c>
    </row>
    <row r="23" spans="2:8" x14ac:dyDescent="0.25">
      <c r="B23" s="23" t="s">
        <v>34</v>
      </c>
      <c r="C23" s="40">
        <v>7515.9</v>
      </c>
      <c r="D23" s="29">
        <v>1.47</v>
      </c>
      <c r="E23" s="29">
        <f>$E$58*D23/100</f>
        <v>231.10604999999998</v>
      </c>
      <c r="F23" s="23">
        <f>C23</f>
        <v>7515.9</v>
      </c>
      <c r="G23" s="21">
        <f>(F23-C23)/C23*100</f>
        <v>0</v>
      </c>
      <c r="H23" s="21">
        <f>E23+((E23*G23)/100)</f>
        <v>231.10604999999998</v>
      </c>
    </row>
    <row r="24" spans="2:8" x14ac:dyDescent="0.25">
      <c r="B24" s="23" t="s">
        <v>43</v>
      </c>
      <c r="C24" s="40">
        <v>1166.5999999999999</v>
      </c>
      <c r="D24" s="29">
        <v>1.34</v>
      </c>
      <c r="E24" s="29">
        <f>$E$58*D24/100</f>
        <v>210.66810000000001</v>
      </c>
      <c r="F24" s="23">
        <f>C24</f>
        <v>1166.5999999999999</v>
      </c>
      <c r="G24" s="21">
        <f>(F24-C24)/C24*100</f>
        <v>0</v>
      </c>
      <c r="H24" s="21">
        <f>E24+((E24*G24)/100)</f>
        <v>210.66810000000001</v>
      </c>
    </row>
    <row r="25" spans="2:8" x14ac:dyDescent="0.25">
      <c r="B25" s="23" t="s">
        <v>47</v>
      </c>
      <c r="C25" s="40">
        <v>545.65</v>
      </c>
      <c r="D25" s="29">
        <v>1.18</v>
      </c>
      <c r="E25" s="29">
        <f>$E$58*D25/100</f>
        <v>185.5137</v>
      </c>
      <c r="F25" s="23">
        <f>C25</f>
        <v>545.65</v>
      </c>
      <c r="G25" s="21">
        <f>(F25-C25)/C25*100</f>
        <v>0</v>
      </c>
      <c r="H25" s="21">
        <f>E25+((E25*G25)/100)</f>
        <v>185.5137</v>
      </c>
    </row>
    <row r="26" spans="2:8" x14ac:dyDescent="0.25">
      <c r="B26" s="23" t="s">
        <v>46</v>
      </c>
      <c r="C26" s="40">
        <v>6776</v>
      </c>
      <c r="D26" s="29">
        <v>1.1499999999999999</v>
      </c>
      <c r="E26" s="29">
        <f>$E$58*D26/100</f>
        <v>180.79724999999999</v>
      </c>
      <c r="F26" s="23">
        <f>C26</f>
        <v>6776</v>
      </c>
      <c r="G26" s="21">
        <f>(F26-C26)/C26*100</f>
        <v>0</v>
      </c>
      <c r="H26" s="21">
        <f>E26+((E26*G26)/100)</f>
        <v>180.79724999999999</v>
      </c>
    </row>
    <row r="27" spans="2:8" x14ac:dyDescent="0.25">
      <c r="B27" s="23" t="s">
        <v>33</v>
      </c>
      <c r="C27" s="40">
        <v>777.7</v>
      </c>
      <c r="D27" s="29">
        <v>1.0900000000000001</v>
      </c>
      <c r="E27" s="29">
        <f>$E$58*D27/100</f>
        <v>171.36435</v>
      </c>
      <c r="F27" s="23">
        <f>C27</f>
        <v>777.7</v>
      </c>
      <c r="G27" s="21">
        <f>(F27-C27)/C27*100</f>
        <v>0</v>
      </c>
      <c r="H27" s="21">
        <f>E27+((E27*G27)/100)</f>
        <v>171.36435</v>
      </c>
    </row>
    <row r="28" spans="2:8" x14ac:dyDescent="0.25">
      <c r="B28" s="23" t="s">
        <v>48</v>
      </c>
      <c r="C28" s="40">
        <v>12109.05</v>
      </c>
      <c r="D28" s="29">
        <v>1.07</v>
      </c>
      <c r="E28" s="29">
        <f>$E$58*D28/100</f>
        <v>168.22005000000001</v>
      </c>
      <c r="F28" s="23">
        <f>C28</f>
        <v>12109.05</v>
      </c>
      <c r="G28" s="21">
        <f>(F28-C28)/C28*100</f>
        <v>0</v>
      </c>
      <c r="H28" s="21">
        <f>E28+((E28*G28)/100)</f>
        <v>168.22005000000001</v>
      </c>
    </row>
    <row r="29" spans="2:8" x14ac:dyDescent="0.25">
      <c r="B29" s="23" t="s">
        <v>40</v>
      </c>
      <c r="C29" s="40">
        <v>675.45</v>
      </c>
      <c r="D29" s="29">
        <v>1.07</v>
      </c>
      <c r="E29" s="29">
        <f>$E$58*D29/100</f>
        <v>168.22005000000001</v>
      </c>
      <c r="F29" s="23">
        <f>C29</f>
        <v>675.45</v>
      </c>
      <c r="G29" s="21">
        <f>(F29-C29)/C29*100</f>
        <v>0</v>
      </c>
      <c r="H29" s="21">
        <f>E29+((E29*G29)/100)</f>
        <v>168.22005000000001</v>
      </c>
    </row>
    <row r="30" spans="2:8" x14ac:dyDescent="0.25">
      <c r="B30" s="23" t="s">
        <v>50</v>
      </c>
      <c r="C30" s="40">
        <v>1732.5</v>
      </c>
      <c r="D30" s="29">
        <v>1.06</v>
      </c>
      <c r="E30" s="29">
        <f>$E$58*D30/100</f>
        <v>166.64790000000002</v>
      </c>
      <c r="F30" s="23">
        <f>C30</f>
        <v>1732.5</v>
      </c>
      <c r="G30" s="21">
        <f>(F30-C30)/C30*100</f>
        <v>0</v>
      </c>
      <c r="H30" s="21">
        <f>E30+((E30*G30)/100)</f>
        <v>166.64790000000002</v>
      </c>
    </row>
    <row r="31" spans="2:8" x14ac:dyDescent="0.25">
      <c r="B31" s="23" t="s">
        <v>44</v>
      </c>
      <c r="C31" s="40">
        <v>1095.45</v>
      </c>
      <c r="D31" s="29">
        <v>1</v>
      </c>
      <c r="E31" s="29">
        <f>$E$58*D31/100</f>
        <v>157.215</v>
      </c>
      <c r="F31" s="23">
        <f>C31</f>
        <v>1095.45</v>
      </c>
      <c r="G31" s="21">
        <f>(F31-C31)/C31*100</f>
        <v>0</v>
      </c>
      <c r="H31" s="21">
        <f>E31+((E31*G31)/100)</f>
        <v>157.215</v>
      </c>
    </row>
    <row r="32" spans="2:8" x14ac:dyDescent="0.25">
      <c r="B32" s="23" t="s">
        <v>18</v>
      </c>
      <c r="C32" s="40">
        <v>5423.05</v>
      </c>
      <c r="D32" s="29">
        <v>0.97</v>
      </c>
      <c r="E32" s="29">
        <f>$E$58*D32/100</f>
        <v>152.49854999999999</v>
      </c>
      <c r="F32" s="23">
        <f>C32</f>
        <v>5423.05</v>
      </c>
      <c r="G32" s="21">
        <f>(F32-C32)/C32*100</f>
        <v>0</v>
      </c>
      <c r="H32" s="21">
        <f>E32+((E32*G32)/100)</f>
        <v>152.49854999999999</v>
      </c>
    </row>
    <row r="33" spans="2:8" x14ac:dyDescent="0.25">
      <c r="B33" s="23" t="s">
        <v>61</v>
      </c>
      <c r="C33" s="40">
        <v>683.9</v>
      </c>
      <c r="D33" s="29">
        <v>0.97</v>
      </c>
      <c r="E33" s="29">
        <f>$E$58*D33/100</f>
        <v>152.49854999999999</v>
      </c>
      <c r="F33" s="23">
        <f>C33</f>
        <v>683.9</v>
      </c>
      <c r="G33" s="21">
        <f>(F33-C33)/C33*100</f>
        <v>0</v>
      </c>
      <c r="H33" s="21">
        <f>E33+((E33*G33)/100)</f>
        <v>152.49854999999999</v>
      </c>
    </row>
    <row r="34" spans="2:8" x14ac:dyDescent="0.25">
      <c r="B34" s="23" t="s">
        <v>82</v>
      </c>
      <c r="C34" s="40">
        <v>17633</v>
      </c>
      <c r="D34" s="29">
        <v>0.92</v>
      </c>
      <c r="E34" s="29">
        <f>$E$58*D34/100</f>
        <v>144.6378</v>
      </c>
      <c r="F34" s="23">
        <f>C34</f>
        <v>17633</v>
      </c>
      <c r="G34" s="21">
        <f>(F34-C34)/C34*100</f>
        <v>0</v>
      </c>
      <c r="H34" s="21">
        <f>E34+((E34*G34)/100)</f>
        <v>144.6378</v>
      </c>
    </row>
    <row r="35" spans="2:8" x14ac:dyDescent="0.25">
      <c r="B35" s="23" t="s">
        <v>29</v>
      </c>
      <c r="C35" s="40">
        <v>1016.35</v>
      </c>
      <c r="D35" s="29">
        <v>0.9</v>
      </c>
      <c r="E35" s="29">
        <f>$E$58*D35/100</f>
        <v>141.49350000000001</v>
      </c>
      <c r="F35" s="23">
        <f>C35</f>
        <v>1016.35</v>
      </c>
      <c r="G35" s="21">
        <f>(F35-C35)/C35*100</f>
        <v>0</v>
      </c>
      <c r="H35" s="21">
        <f>E35+((E35*G35)/100)</f>
        <v>141.49350000000001</v>
      </c>
    </row>
    <row r="36" spans="2:8" x14ac:dyDescent="0.25">
      <c r="B36" s="23" t="s">
        <v>42</v>
      </c>
      <c r="C36" s="40">
        <v>339.6</v>
      </c>
      <c r="D36" s="29">
        <v>0.89</v>
      </c>
      <c r="E36" s="29">
        <f>$E$58*D36/100</f>
        <v>139.92134999999999</v>
      </c>
      <c r="F36" s="23">
        <f>C36</f>
        <v>339.6</v>
      </c>
      <c r="G36" s="21">
        <f>(F36-C36)/C36*100</f>
        <v>0</v>
      </c>
      <c r="H36" s="21">
        <f>E36+((E36*G36)/100)</f>
        <v>139.92134999999999</v>
      </c>
    </row>
    <row r="37" spans="2:8" x14ac:dyDescent="0.25">
      <c r="B37" s="23" t="s">
        <v>37</v>
      </c>
      <c r="C37" s="40">
        <v>232.4</v>
      </c>
      <c r="D37" s="29">
        <v>0.87</v>
      </c>
      <c r="E37" s="29">
        <f>$E$58*D37/100</f>
        <v>136.77705</v>
      </c>
      <c r="F37" s="23">
        <f>C37</f>
        <v>232.4</v>
      </c>
      <c r="G37" s="21">
        <f>(F37-C37)/C37*100</f>
        <v>0</v>
      </c>
      <c r="H37" s="21">
        <f>E37+((E37*G37)/100)</f>
        <v>136.77705</v>
      </c>
    </row>
    <row r="38" spans="2:8" x14ac:dyDescent="0.25">
      <c r="B38" s="23" t="s">
        <v>49</v>
      </c>
      <c r="C38" s="40">
        <v>1498.75</v>
      </c>
      <c r="D38" s="29">
        <v>0.84</v>
      </c>
      <c r="E38" s="29">
        <f>$E$58*D38/100</f>
        <v>132.06059999999999</v>
      </c>
      <c r="F38" s="23">
        <f>C38</f>
        <v>1498.75</v>
      </c>
      <c r="G38" s="21">
        <f>(F38-C38)/C38*100</f>
        <v>0</v>
      </c>
      <c r="H38" s="21">
        <f>E38+((E38*G38)/100)</f>
        <v>132.06059999999999</v>
      </c>
    </row>
    <row r="39" spans="2:8" x14ac:dyDescent="0.25">
      <c r="B39" s="23" t="s">
        <v>88</v>
      </c>
      <c r="C39" s="40">
        <v>686.3</v>
      </c>
      <c r="D39" s="29">
        <v>0.83</v>
      </c>
      <c r="E39" s="29">
        <f>$E$58*D39/100</f>
        <v>130.48845</v>
      </c>
      <c r="F39" s="23">
        <f>C39</f>
        <v>686.3</v>
      </c>
      <c r="G39" s="21">
        <f>(F39-C39)/C39*100</f>
        <v>0</v>
      </c>
      <c r="H39" s="21">
        <f>E39+((E39*G39)/100)</f>
        <v>130.48845</v>
      </c>
    </row>
    <row r="40" spans="2:8" x14ac:dyDescent="0.25">
      <c r="B40" s="23" t="s">
        <v>91</v>
      </c>
      <c r="C40" s="40">
        <v>4408.25</v>
      </c>
      <c r="D40" s="29">
        <v>0.82</v>
      </c>
      <c r="E40" s="29">
        <f>$E$58*D40/100</f>
        <v>128.91629999999998</v>
      </c>
      <c r="F40" s="23">
        <f>C40</f>
        <v>4408.25</v>
      </c>
      <c r="G40" s="21">
        <f>(F40-C40)/C40*100</f>
        <v>0</v>
      </c>
      <c r="H40" s="21">
        <f>E40+((E40*G40)/100)</f>
        <v>128.91629999999998</v>
      </c>
    </row>
    <row r="41" spans="2:8" x14ac:dyDescent="0.25">
      <c r="B41" s="23" t="s">
        <v>35</v>
      </c>
      <c r="C41" s="40">
        <v>116.4</v>
      </c>
      <c r="D41" s="29">
        <v>0.81</v>
      </c>
      <c r="E41" s="29">
        <f>$E$58*D41/100</f>
        <v>127.34415000000001</v>
      </c>
      <c r="F41" s="23">
        <f>C41</f>
        <v>116.4</v>
      </c>
      <c r="G41" s="21">
        <f>(F41-C41)/C41*100</f>
        <v>0</v>
      </c>
      <c r="H41" s="21">
        <f>E41+((E41*G41)/100)</f>
        <v>127.34415000000001</v>
      </c>
    </row>
    <row r="42" spans="2:8" x14ac:dyDescent="0.25">
      <c r="B42" s="23" t="s">
        <v>23</v>
      </c>
      <c r="C42" s="40">
        <v>372.05</v>
      </c>
      <c r="D42" s="29">
        <v>0.8</v>
      </c>
      <c r="E42" s="29">
        <f>$E$58*D42/100</f>
        <v>125.77200000000001</v>
      </c>
      <c r="F42" s="23">
        <f>C42</f>
        <v>372.05</v>
      </c>
      <c r="G42" s="21">
        <f>(F42-C42)/C42*100</f>
        <v>0</v>
      </c>
      <c r="H42" s="21">
        <f>E42+((E42*G42)/100)</f>
        <v>125.77200000000001</v>
      </c>
    </row>
    <row r="43" spans="2:8" x14ac:dyDescent="0.25">
      <c r="B43" s="23" t="s">
        <v>12</v>
      </c>
      <c r="C43" s="40">
        <v>4133.8500000000004</v>
      </c>
      <c r="D43" s="29">
        <v>0.79</v>
      </c>
      <c r="E43" s="29">
        <f>$E$58*D43/100</f>
        <v>124.19985000000001</v>
      </c>
      <c r="F43" s="23">
        <f>C43</f>
        <v>4133.8500000000004</v>
      </c>
      <c r="G43" s="21">
        <f>(F43-C43)/C43*100</f>
        <v>0</v>
      </c>
      <c r="H43" s="21">
        <f>E43+((E43*G43)/100)</f>
        <v>124.19985000000001</v>
      </c>
    </row>
    <row r="44" spans="2:8" x14ac:dyDescent="0.25">
      <c r="B44" s="23" t="s">
        <v>9</v>
      </c>
      <c r="C44" s="40">
        <v>703.7</v>
      </c>
      <c r="D44" s="29">
        <v>0.76</v>
      </c>
      <c r="E44" s="29">
        <f>$E$58*D44/100</f>
        <v>119.4834</v>
      </c>
      <c r="F44" s="23">
        <f>C44</f>
        <v>703.7</v>
      </c>
      <c r="G44" s="21">
        <f>(F44-C44)/C44*100</f>
        <v>0</v>
      </c>
      <c r="H44" s="21">
        <f>E44+((E44*G44)/100)</f>
        <v>119.4834</v>
      </c>
    </row>
    <row r="45" spans="2:8" x14ac:dyDescent="0.25">
      <c r="B45" s="23" t="s">
        <v>16</v>
      </c>
      <c r="C45" s="40">
        <v>971.9</v>
      </c>
      <c r="D45" s="29">
        <v>0.72</v>
      </c>
      <c r="E45" s="29">
        <f>$E$58*D45/100</f>
        <v>113.1948</v>
      </c>
      <c r="F45" s="23">
        <f>C45</f>
        <v>971.9</v>
      </c>
      <c r="G45" s="21">
        <f>(F45-C45)/C45*100</f>
        <v>0</v>
      </c>
      <c r="H45" s="21">
        <f>E45+((E45*G45)/100)</f>
        <v>113.1948</v>
      </c>
    </row>
    <row r="46" spans="2:8" x14ac:dyDescent="0.25">
      <c r="B46" s="23" t="s">
        <v>93</v>
      </c>
      <c r="C46" s="40">
        <v>754.4</v>
      </c>
      <c r="D46" s="29">
        <v>0.66</v>
      </c>
      <c r="E46" s="29">
        <f>$E$58*D46/100</f>
        <v>103.76190000000001</v>
      </c>
      <c r="F46" s="23">
        <f>C46</f>
        <v>754.4</v>
      </c>
      <c r="G46" s="21">
        <f>(F46-C46)/C46*100</f>
        <v>0</v>
      </c>
      <c r="H46" s="21">
        <f>E46+((E46*G46)/100)</f>
        <v>103.76190000000001</v>
      </c>
    </row>
    <row r="47" spans="2:8" x14ac:dyDescent="0.25">
      <c r="B47" s="23" t="s">
        <v>92</v>
      </c>
      <c r="C47" s="40">
        <v>1008.15</v>
      </c>
      <c r="D47" s="29">
        <v>0.65</v>
      </c>
      <c r="E47" s="29">
        <f>$E$58*D47/100</f>
        <v>102.18975</v>
      </c>
      <c r="F47" s="23">
        <f>C47</f>
        <v>1008.15</v>
      </c>
      <c r="G47" s="21">
        <f>(F47-C47)/C47*100</f>
        <v>0</v>
      </c>
      <c r="H47" s="21">
        <f>E47+((E47*G47)/100)</f>
        <v>102.18975</v>
      </c>
    </row>
    <row r="48" spans="2:8" x14ac:dyDescent="0.25">
      <c r="B48" s="23" t="s">
        <v>14</v>
      </c>
      <c r="C48" s="40">
        <v>468.1</v>
      </c>
      <c r="D48" s="29">
        <v>0.64</v>
      </c>
      <c r="E48" s="29">
        <f>$E$58*D48/100</f>
        <v>100.6176</v>
      </c>
      <c r="F48" s="23">
        <f>C48</f>
        <v>468.1</v>
      </c>
      <c r="G48" s="21">
        <f>(F48-C48)/C48*100</f>
        <v>0</v>
      </c>
      <c r="H48" s="21">
        <f>E48+((E48*G48)/100)</f>
        <v>100.6176</v>
      </c>
    </row>
    <row r="49" spans="2:9" x14ac:dyDescent="0.25">
      <c r="B49" s="23" t="s">
        <v>45</v>
      </c>
      <c r="C49" s="40">
        <v>792.85</v>
      </c>
      <c r="D49" s="29">
        <v>0.64</v>
      </c>
      <c r="E49" s="29">
        <f>$E$58*D49/100</f>
        <v>100.6176</v>
      </c>
      <c r="F49" s="23">
        <f>C49</f>
        <v>792.85</v>
      </c>
      <c r="G49" s="21">
        <f>(F49-C49)/C49*100</f>
        <v>0</v>
      </c>
      <c r="H49" s="21">
        <f>E49+((E49*G49)/100)</f>
        <v>100.6176</v>
      </c>
    </row>
    <row r="50" spans="2:9" x14ac:dyDescent="0.25">
      <c r="B50" s="23" t="s">
        <v>77</v>
      </c>
      <c r="C50" s="40">
        <v>3649.65</v>
      </c>
      <c r="D50" s="29">
        <v>0.63</v>
      </c>
      <c r="E50" s="29">
        <f>$E$58*D50/100</f>
        <v>99.045450000000002</v>
      </c>
      <c r="F50" s="23">
        <f>C50</f>
        <v>3649.65</v>
      </c>
      <c r="G50" s="21">
        <f>(F50-C50)/C50*100</f>
        <v>0</v>
      </c>
      <c r="H50" s="21">
        <f>E50+((E50*G50)/100)</f>
        <v>99.045450000000002</v>
      </c>
    </row>
    <row r="51" spans="2:9" x14ac:dyDescent="0.25">
      <c r="B51" s="23" t="s">
        <v>36</v>
      </c>
      <c r="C51" s="40">
        <v>117.7</v>
      </c>
      <c r="D51" s="29">
        <v>0.63</v>
      </c>
      <c r="E51" s="29">
        <f>$E$58*D51/100</f>
        <v>99.045450000000002</v>
      </c>
      <c r="F51" s="23">
        <f>C51</f>
        <v>117.7</v>
      </c>
      <c r="G51" s="21">
        <f>(F51-C51)/C51*100</f>
        <v>0</v>
      </c>
      <c r="H51" s="21">
        <f>E51+((E51*G51)/100)</f>
        <v>99.045450000000002</v>
      </c>
    </row>
    <row r="52" spans="2:9" x14ac:dyDescent="0.25">
      <c r="B52" s="23" t="s">
        <v>19</v>
      </c>
      <c r="C52" s="40">
        <v>2671.15</v>
      </c>
      <c r="D52" s="29">
        <v>0.55000000000000004</v>
      </c>
      <c r="E52" s="29">
        <f>$E$58*D52/100</f>
        <v>86.468250000000012</v>
      </c>
      <c r="F52" s="23">
        <f>C52</f>
        <v>2671.15</v>
      </c>
      <c r="G52" s="21">
        <f>(F52-C52)/C52*100</f>
        <v>0</v>
      </c>
      <c r="H52" s="21">
        <f>E52+((E52*G52)/100)</f>
        <v>86.468250000000012</v>
      </c>
    </row>
    <row r="53" spans="2:9" x14ac:dyDescent="0.25">
      <c r="B53" s="23" t="s">
        <v>22</v>
      </c>
      <c r="C53" s="40">
        <v>2902.6</v>
      </c>
      <c r="D53" s="29">
        <v>0.55000000000000004</v>
      </c>
      <c r="E53" s="29">
        <f>$E$58*D53/100</f>
        <v>86.468250000000012</v>
      </c>
      <c r="F53" s="23">
        <f>C53</f>
        <v>2902.6</v>
      </c>
      <c r="G53" s="21">
        <f>(F53-C53)/C53*100</f>
        <v>0</v>
      </c>
      <c r="H53" s="21">
        <f>E53+((E53*G53)/100)</f>
        <v>86.468250000000012</v>
      </c>
    </row>
    <row r="54" spans="2:9" x14ac:dyDescent="0.25">
      <c r="B54" s="23" t="s">
        <v>83</v>
      </c>
      <c r="C54" s="40">
        <v>27504.6</v>
      </c>
      <c r="D54" s="29">
        <v>0.54</v>
      </c>
      <c r="E54" s="29">
        <f>$E$58*D54/100</f>
        <v>84.896100000000004</v>
      </c>
      <c r="F54" s="23">
        <f>C54</f>
        <v>27504.6</v>
      </c>
      <c r="G54" s="21">
        <f>(F54-C54)/C54*100</f>
        <v>0</v>
      </c>
      <c r="H54" s="21">
        <f>E54+((E54*G54)/100)</f>
        <v>84.896100000000004</v>
      </c>
    </row>
    <row r="55" spans="2:9" x14ac:dyDescent="0.25">
      <c r="B55" s="23" t="s">
        <v>17</v>
      </c>
      <c r="C55" s="40">
        <v>146.65</v>
      </c>
      <c r="D55" s="29">
        <v>0.45</v>
      </c>
      <c r="E55" s="29">
        <f>$E$58*D55/100</f>
        <v>70.746750000000006</v>
      </c>
      <c r="F55" s="23">
        <f>C55</f>
        <v>146.65</v>
      </c>
      <c r="G55" s="21">
        <f>(F55-C55)/C55*100</f>
        <v>0</v>
      </c>
      <c r="H55" s="21">
        <f>E55+((E55*G55)/100)</f>
        <v>70.746750000000006</v>
      </c>
    </row>
    <row r="56" spans="2:9" x14ac:dyDescent="0.25">
      <c r="B56" s="23" t="s">
        <v>28</v>
      </c>
      <c r="C56" s="40">
        <v>107.9</v>
      </c>
      <c r="D56" s="29">
        <v>0.4</v>
      </c>
      <c r="E56" s="29">
        <f>$E$58*D56/100</f>
        <v>62.886000000000003</v>
      </c>
      <c r="F56" s="23">
        <f>C56</f>
        <v>107.9</v>
      </c>
      <c r="G56" s="21">
        <f>(F56-C56)/C56*100</f>
        <v>0</v>
      </c>
      <c r="H56" s="21">
        <f>E56+((E56*G56)/100)</f>
        <v>62.886000000000003</v>
      </c>
    </row>
    <row r="57" spans="2:9" x14ac:dyDescent="0.25">
      <c r="B57" s="23"/>
      <c r="C57" s="23"/>
      <c r="D57" s="24"/>
      <c r="E57" s="21"/>
      <c r="F57" s="23"/>
      <c r="G57" s="21"/>
      <c r="H57" s="21"/>
    </row>
    <row r="58" spans="2:9" ht="21" customHeight="1" x14ac:dyDescent="0.35">
      <c r="B58" s="16"/>
      <c r="C58" s="16"/>
      <c r="D58" s="25">
        <f>SUM(D7:D57)</f>
        <v>99.970000000000013</v>
      </c>
      <c r="E58" s="17">
        <v>15721.5</v>
      </c>
      <c r="F58" s="18"/>
      <c r="G58" s="19"/>
      <c r="H58" s="17">
        <f>SUM(H7:H57)</f>
        <v>15716.783550000004</v>
      </c>
      <c r="I58" t="s">
        <v>8</v>
      </c>
    </row>
    <row r="59" spans="2:9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>
    <sortState ref="B7:H56">
      <sortCondition descending="1" ref="D7:D56"/>
    </sortState>
  </autoFilter>
  <sortState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A28" workbookViewId="0">
      <selection activeCell="B7" sqref="B7:D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5703125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38</v>
      </c>
      <c r="C7" s="23">
        <v>2110.65</v>
      </c>
      <c r="D7" s="29">
        <v>10.01</v>
      </c>
      <c r="E7" s="21">
        <f t="shared" ref="E7:E38" si="0">$E$58*D7/100</f>
        <v>1559.8382799999997</v>
      </c>
      <c r="F7" s="22">
        <f>C7*0.9</f>
        <v>1899.585</v>
      </c>
      <c r="G7" s="26">
        <f t="shared" ref="G7:G38" si="1">(F7-C7)/C7*100</f>
        <v>-10.000000000000002</v>
      </c>
      <c r="H7" s="21">
        <f t="shared" ref="H7:H38" si="2">E7+((E7*G7)/100)</f>
        <v>1403.8544519999998</v>
      </c>
    </row>
    <row r="8" spans="2:8" x14ac:dyDescent="0.25">
      <c r="B8" s="23" t="s">
        <v>21</v>
      </c>
      <c r="C8" s="23">
        <v>1497.9</v>
      </c>
      <c r="D8" s="29">
        <v>9.59</v>
      </c>
      <c r="E8" s="21">
        <f t="shared" si="0"/>
        <v>1494.3905199999999</v>
      </c>
      <c r="F8" s="22">
        <f t="shared" ref="F8:F56" si="3">C8*0.9</f>
        <v>1348.1100000000001</v>
      </c>
      <c r="G8" s="26">
        <f t="shared" si="1"/>
        <v>-9.9999999999999964</v>
      </c>
      <c r="H8" s="21">
        <f t="shared" si="2"/>
        <v>1344.951468</v>
      </c>
    </row>
    <row r="9" spans="2:8" x14ac:dyDescent="0.25">
      <c r="B9" s="23" t="s">
        <v>30</v>
      </c>
      <c r="C9" s="23">
        <v>1580.8</v>
      </c>
      <c r="D9" s="29">
        <v>8.6</v>
      </c>
      <c r="E9" s="21">
        <f t="shared" si="0"/>
        <v>1340.1207999999999</v>
      </c>
      <c r="F9" s="22">
        <f t="shared" si="3"/>
        <v>1422.72</v>
      </c>
      <c r="G9" s="26">
        <f t="shared" si="1"/>
        <v>-9.9999999999999947</v>
      </c>
      <c r="H9" s="21">
        <f t="shared" si="2"/>
        <v>1206.1087199999999</v>
      </c>
    </row>
    <row r="10" spans="2:8" x14ac:dyDescent="0.25">
      <c r="B10" s="23" t="s">
        <v>25</v>
      </c>
      <c r="C10" s="23">
        <v>2475.25</v>
      </c>
      <c r="D10" s="29">
        <v>6.55</v>
      </c>
      <c r="E10" s="21">
        <f t="shared" si="0"/>
        <v>1020.6734</v>
      </c>
      <c r="F10" s="22">
        <f t="shared" si="3"/>
        <v>2227.7249999999999</v>
      </c>
      <c r="G10" s="26">
        <f t="shared" si="1"/>
        <v>-10.000000000000004</v>
      </c>
      <c r="H10" s="21">
        <f t="shared" si="2"/>
        <v>918.60605999999996</v>
      </c>
    </row>
    <row r="11" spans="2:8" x14ac:dyDescent="0.25">
      <c r="B11" s="23" t="s">
        <v>27</v>
      </c>
      <c r="C11" s="23">
        <v>630.9</v>
      </c>
      <c r="D11" s="29">
        <v>6.41</v>
      </c>
      <c r="E11" s="21">
        <f t="shared" si="0"/>
        <v>998.8574799999999</v>
      </c>
      <c r="F11" s="22">
        <f t="shared" si="3"/>
        <v>567.80999999999995</v>
      </c>
      <c r="G11" s="26">
        <f t="shared" si="1"/>
        <v>-10.000000000000005</v>
      </c>
      <c r="H11" s="21">
        <f t="shared" si="2"/>
        <v>898.97173199999986</v>
      </c>
    </row>
    <row r="12" spans="2:8" x14ac:dyDescent="0.25">
      <c r="B12" s="23" t="s">
        <v>41</v>
      </c>
      <c r="C12" s="23">
        <v>3345.75</v>
      </c>
      <c r="D12" s="29">
        <v>5.08</v>
      </c>
      <c r="E12" s="21">
        <f t="shared" si="0"/>
        <v>791.60623999999996</v>
      </c>
      <c r="F12" s="22">
        <f t="shared" si="3"/>
        <v>3011.1750000000002</v>
      </c>
      <c r="G12" s="26">
        <f t="shared" si="1"/>
        <v>-9.9999999999999947</v>
      </c>
      <c r="H12" s="21">
        <f t="shared" si="2"/>
        <v>712.44561599999997</v>
      </c>
    </row>
    <row r="13" spans="2:8" x14ac:dyDescent="0.25">
      <c r="B13" s="23" t="s">
        <v>31</v>
      </c>
      <c r="C13" s="23">
        <v>1705.85</v>
      </c>
      <c r="D13" s="29">
        <v>3.67</v>
      </c>
      <c r="E13" s="21">
        <f t="shared" si="0"/>
        <v>571.88875999999993</v>
      </c>
      <c r="F13" s="22">
        <f t="shared" si="3"/>
        <v>1535.2649999999999</v>
      </c>
      <c r="G13" s="26">
        <f t="shared" si="1"/>
        <v>-10.000000000000004</v>
      </c>
      <c r="H13" s="21">
        <f t="shared" si="2"/>
        <v>514.69988399999988</v>
      </c>
    </row>
    <row r="14" spans="2:8" x14ac:dyDescent="0.25">
      <c r="B14" s="23" t="s">
        <v>24</v>
      </c>
      <c r="C14" s="23">
        <v>2471.3000000000002</v>
      </c>
      <c r="D14" s="29">
        <v>3.24</v>
      </c>
      <c r="E14" s="21">
        <f t="shared" si="0"/>
        <v>504.88272000000006</v>
      </c>
      <c r="F14" s="22">
        <f t="shared" si="3"/>
        <v>2224.17</v>
      </c>
      <c r="G14" s="26">
        <f t="shared" si="1"/>
        <v>-10.000000000000004</v>
      </c>
      <c r="H14" s="21">
        <f t="shared" si="2"/>
        <v>454.39444800000001</v>
      </c>
    </row>
    <row r="15" spans="2:8" x14ac:dyDescent="0.25">
      <c r="B15" s="23" t="s">
        <v>11</v>
      </c>
      <c r="C15" s="23">
        <v>748.3</v>
      </c>
      <c r="D15" s="29">
        <v>2.83</v>
      </c>
      <c r="E15" s="21">
        <f t="shared" si="0"/>
        <v>440.99324000000001</v>
      </c>
      <c r="F15" s="22">
        <f t="shared" si="3"/>
        <v>673.47</v>
      </c>
      <c r="G15" s="26">
        <f t="shared" si="1"/>
        <v>-9.9999999999999911</v>
      </c>
      <c r="H15" s="21">
        <f t="shared" si="2"/>
        <v>396.89391600000005</v>
      </c>
    </row>
    <row r="16" spans="2:8" x14ac:dyDescent="0.25">
      <c r="B16" s="23" t="s">
        <v>32</v>
      </c>
      <c r="C16" s="23">
        <v>1500.55</v>
      </c>
      <c r="D16" s="29">
        <v>2.66</v>
      </c>
      <c r="E16" s="21">
        <f t="shared" si="0"/>
        <v>414.50247999999999</v>
      </c>
      <c r="F16" s="22">
        <f t="shared" si="3"/>
        <v>1350.4949999999999</v>
      </c>
      <c r="G16" s="26">
        <f t="shared" si="1"/>
        <v>-10.000000000000005</v>
      </c>
      <c r="H16" s="21">
        <f t="shared" si="2"/>
        <v>373.052232</v>
      </c>
    </row>
    <row r="17" spans="2:8" x14ac:dyDescent="0.25">
      <c r="B17" s="23" t="s">
        <v>26</v>
      </c>
      <c r="C17" s="23">
        <v>202.7</v>
      </c>
      <c r="D17" s="29">
        <v>2.6</v>
      </c>
      <c r="E17" s="21">
        <f t="shared" si="0"/>
        <v>405.15280000000001</v>
      </c>
      <c r="F17" s="22">
        <f t="shared" si="3"/>
        <v>182.43</v>
      </c>
      <c r="G17" s="26">
        <f t="shared" si="1"/>
        <v>-9.9999999999999929</v>
      </c>
      <c r="H17" s="21">
        <f t="shared" si="2"/>
        <v>364.63752000000005</v>
      </c>
    </row>
    <row r="18" spans="2:8" x14ac:dyDescent="0.25">
      <c r="B18" s="23" t="s">
        <v>39</v>
      </c>
      <c r="C18" s="23">
        <v>419.2</v>
      </c>
      <c r="D18" s="29">
        <v>2.36</v>
      </c>
      <c r="E18" s="21">
        <f t="shared" si="0"/>
        <v>367.75407999999993</v>
      </c>
      <c r="F18" s="22">
        <f t="shared" si="3"/>
        <v>377.28</v>
      </c>
      <c r="G18" s="26">
        <f t="shared" si="1"/>
        <v>-10.000000000000005</v>
      </c>
      <c r="H18" s="21">
        <f t="shared" si="2"/>
        <v>330.9786719999999</v>
      </c>
    </row>
    <row r="19" spans="2:8" x14ac:dyDescent="0.25">
      <c r="B19" s="23" t="s">
        <v>13</v>
      </c>
      <c r="C19" s="23">
        <v>6015.85</v>
      </c>
      <c r="D19" s="29">
        <v>2.34</v>
      </c>
      <c r="E19" s="21">
        <f t="shared" si="0"/>
        <v>364.63751999999994</v>
      </c>
      <c r="F19" s="22">
        <f t="shared" si="3"/>
        <v>5414.2650000000003</v>
      </c>
      <c r="G19" s="26">
        <f t="shared" si="1"/>
        <v>-10</v>
      </c>
      <c r="H19" s="21">
        <f t="shared" si="2"/>
        <v>328.17376799999994</v>
      </c>
    </row>
    <row r="20" spans="2:8" x14ac:dyDescent="0.25">
      <c r="B20" s="23" t="s">
        <v>10</v>
      </c>
      <c r="C20" s="23">
        <v>2992.7</v>
      </c>
      <c r="D20" s="29">
        <v>1.98</v>
      </c>
      <c r="E20" s="21">
        <f t="shared" si="0"/>
        <v>308.53944000000001</v>
      </c>
      <c r="F20" s="22">
        <f t="shared" si="3"/>
        <v>2693.43</v>
      </c>
      <c r="G20" s="26">
        <f t="shared" si="1"/>
        <v>-10</v>
      </c>
      <c r="H20" s="21">
        <f t="shared" si="2"/>
        <v>277.685496</v>
      </c>
    </row>
    <row r="21" spans="2:8" x14ac:dyDescent="0.25">
      <c r="B21" s="23" t="s">
        <v>15</v>
      </c>
      <c r="C21" s="23">
        <v>525.65</v>
      </c>
      <c r="D21" s="29">
        <v>1.82</v>
      </c>
      <c r="E21" s="21">
        <f t="shared" si="0"/>
        <v>283.60696000000002</v>
      </c>
      <c r="F21" s="22">
        <f t="shared" si="3"/>
        <v>473.08499999999998</v>
      </c>
      <c r="G21" s="26">
        <f t="shared" si="1"/>
        <v>-10</v>
      </c>
      <c r="H21" s="21">
        <f t="shared" si="2"/>
        <v>255.246264</v>
      </c>
    </row>
    <row r="22" spans="2:8" x14ac:dyDescent="0.25">
      <c r="B22" s="23" t="s">
        <v>20</v>
      </c>
      <c r="C22" s="23">
        <v>983.5</v>
      </c>
      <c r="D22" s="29">
        <v>1.57</v>
      </c>
      <c r="E22" s="21">
        <f t="shared" si="0"/>
        <v>244.64995999999999</v>
      </c>
      <c r="F22" s="22">
        <f t="shared" si="3"/>
        <v>885.15</v>
      </c>
      <c r="G22" s="26">
        <f t="shared" si="1"/>
        <v>-10.000000000000002</v>
      </c>
      <c r="H22" s="21">
        <f t="shared" si="2"/>
        <v>220.18496399999998</v>
      </c>
    </row>
    <row r="23" spans="2:8" x14ac:dyDescent="0.25">
      <c r="B23" s="23" t="s">
        <v>34</v>
      </c>
      <c r="C23" s="23">
        <v>7515.9</v>
      </c>
      <c r="D23" s="29">
        <v>1.47</v>
      </c>
      <c r="E23" s="21">
        <f t="shared" si="0"/>
        <v>229.06715999999997</v>
      </c>
      <c r="F23" s="22">
        <f t="shared" si="3"/>
        <v>6764.3099999999995</v>
      </c>
      <c r="G23" s="26">
        <f t="shared" si="1"/>
        <v>-10.000000000000002</v>
      </c>
      <c r="H23" s="21">
        <f t="shared" si="2"/>
        <v>206.16044399999998</v>
      </c>
    </row>
    <row r="24" spans="2:8" x14ac:dyDescent="0.25">
      <c r="B24" s="23" t="s">
        <v>43</v>
      </c>
      <c r="C24" s="23">
        <v>1166.5999999999999</v>
      </c>
      <c r="D24" s="29">
        <v>1.34</v>
      </c>
      <c r="E24" s="21">
        <f t="shared" si="0"/>
        <v>208.80952000000002</v>
      </c>
      <c r="F24" s="22">
        <f t="shared" si="3"/>
        <v>1049.94</v>
      </c>
      <c r="G24" s="26">
        <f t="shared" si="1"/>
        <v>-9.9999999999999876</v>
      </c>
      <c r="H24" s="21">
        <f t="shared" si="2"/>
        <v>187.92856800000004</v>
      </c>
    </row>
    <row r="25" spans="2:8" x14ac:dyDescent="0.25">
      <c r="B25" s="23" t="s">
        <v>47</v>
      </c>
      <c r="C25" s="23">
        <v>545.65</v>
      </c>
      <c r="D25" s="29">
        <v>1.18</v>
      </c>
      <c r="E25" s="21">
        <f t="shared" si="0"/>
        <v>183.87703999999997</v>
      </c>
      <c r="F25" s="22">
        <f t="shared" si="3"/>
        <v>491.08499999999998</v>
      </c>
      <c r="G25" s="26">
        <f t="shared" si="1"/>
        <v>-10</v>
      </c>
      <c r="H25" s="21">
        <f t="shared" si="2"/>
        <v>165.48933599999998</v>
      </c>
    </row>
    <row r="26" spans="2:8" x14ac:dyDescent="0.25">
      <c r="B26" s="23" t="s">
        <v>46</v>
      </c>
      <c r="C26" s="23">
        <v>6776</v>
      </c>
      <c r="D26" s="29">
        <v>1.1499999999999999</v>
      </c>
      <c r="E26" s="21">
        <f t="shared" si="0"/>
        <v>179.20219999999998</v>
      </c>
      <c r="F26" s="22">
        <f t="shared" si="3"/>
        <v>6098.4000000000005</v>
      </c>
      <c r="G26" s="26">
        <f t="shared" si="1"/>
        <v>-9.9999999999999929</v>
      </c>
      <c r="H26" s="21">
        <f t="shared" si="2"/>
        <v>161.28197999999998</v>
      </c>
    </row>
    <row r="27" spans="2:8" x14ac:dyDescent="0.25">
      <c r="B27" s="23" t="s">
        <v>33</v>
      </c>
      <c r="C27" s="23">
        <v>777.7</v>
      </c>
      <c r="D27" s="29">
        <v>1.0900000000000001</v>
      </c>
      <c r="E27" s="21">
        <f t="shared" si="0"/>
        <v>169.85252</v>
      </c>
      <c r="F27" s="22">
        <f t="shared" si="3"/>
        <v>699.93000000000006</v>
      </c>
      <c r="G27" s="26">
        <f t="shared" si="1"/>
        <v>-9.9999999999999964</v>
      </c>
      <c r="H27" s="21">
        <f t="shared" si="2"/>
        <v>152.867268</v>
      </c>
    </row>
    <row r="28" spans="2:8" x14ac:dyDescent="0.25">
      <c r="B28" s="23" t="s">
        <v>48</v>
      </c>
      <c r="C28" s="23">
        <v>12109.05</v>
      </c>
      <c r="D28" s="29">
        <v>1.07</v>
      </c>
      <c r="E28" s="21">
        <f t="shared" si="0"/>
        <v>166.73596000000001</v>
      </c>
      <c r="F28" s="22">
        <f t="shared" si="3"/>
        <v>10898.145</v>
      </c>
      <c r="G28" s="26">
        <f t="shared" si="1"/>
        <v>-9.9999999999999911</v>
      </c>
      <c r="H28" s="21">
        <f t="shared" si="2"/>
        <v>150.06236400000003</v>
      </c>
    </row>
    <row r="29" spans="2:8" x14ac:dyDescent="0.25">
      <c r="B29" s="23" t="s">
        <v>40</v>
      </c>
      <c r="C29" s="23">
        <v>675.45</v>
      </c>
      <c r="D29" s="29">
        <v>1.07</v>
      </c>
      <c r="E29" s="21">
        <f t="shared" si="0"/>
        <v>166.73596000000001</v>
      </c>
      <c r="F29" s="22">
        <f t="shared" si="3"/>
        <v>607.90500000000009</v>
      </c>
      <c r="G29" s="26">
        <f t="shared" si="1"/>
        <v>-9.9999999999999929</v>
      </c>
      <c r="H29" s="21">
        <f t="shared" si="2"/>
        <v>150.062364</v>
      </c>
    </row>
    <row r="30" spans="2:8" x14ac:dyDescent="0.25">
      <c r="B30" s="23" t="s">
        <v>50</v>
      </c>
      <c r="C30" s="23">
        <v>1732.5</v>
      </c>
      <c r="D30" s="29">
        <v>1.06</v>
      </c>
      <c r="E30" s="21">
        <f t="shared" si="0"/>
        <v>165.17768000000001</v>
      </c>
      <c r="F30" s="22">
        <f t="shared" si="3"/>
        <v>1559.25</v>
      </c>
      <c r="G30" s="26">
        <f t="shared" si="1"/>
        <v>-10</v>
      </c>
      <c r="H30" s="21">
        <f t="shared" si="2"/>
        <v>148.65991200000002</v>
      </c>
    </row>
    <row r="31" spans="2:8" x14ac:dyDescent="0.25">
      <c r="B31" s="23" t="s">
        <v>44</v>
      </c>
      <c r="C31" s="23">
        <v>1095.45</v>
      </c>
      <c r="D31" s="29">
        <v>1</v>
      </c>
      <c r="E31" s="21">
        <f t="shared" si="0"/>
        <v>155.828</v>
      </c>
      <c r="F31" s="22">
        <f t="shared" si="3"/>
        <v>985.90500000000009</v>
      </c>
      <c r="G31" s="26">
        <f t="shared" si="1"/>
        <v>-9.9999999999999964</v>
      </c>
      <c r="H31" s="21">
        <f t="shared" si="2"/>
        <v>140.24520000000001</v>
      </c>
    </row>
    <row r="32" spans="2:8" x14ac:dyDescent="0.25">
      <c r="B32" s="23" t="s">
        <v>18</v>
      </c>
      <c r="C32" s="23">
        <v>5423.05</v>
      </c>
      <c r="D32" s="29">
        <v>0.97</v>
      </c>
      <c r="E32" s="21">
        <f t="shared" si="0"/>
        <v>151.15315999999999</v>
      </c>
      <c r="F32" s="22">
        <f t="shared" si="3"/>
        <v>4880.7449999999999</v>
      </c>
      <c r="G32" s="26">
        <f t="shared" si="1"/>
        <v>-10.000000000000005</v>
      </c>
      <c r="H32" s="21">
        <f t="shared" si="2"/>
        <v>136.03784399999998</v>
      </c>
    </row>
    <row r="33" spans="2:8" x14ac:dyDescent="0.25">
      <c r="B33" s="23" t="s">
        <v>61</v>
      </c>
      <c r="C33" s="23">
        <v>683.9</v>
      </c>
      <c r="D33" s="29">
        <v>0.97</v>
      </c>
      <c r="E33" s="21">
        <f t="shared" si="0"/>
        <v>151.15315999999999</v>
      </c>
      <c r="F33" s="22">
        <f t="shared" si="3"/>
        <v>615.51</v>
      </c>
      <c r="G33" s="26">
        <f t="shared" si="1"/>
        <v>-9.9999999999999982</v>
      </c>
      <c r="H33" s="21">
        <f t="shared" si="2"/>
        <v>136.03784399999998</v>
      </c>
    </row>
    <row r="34" spans="2:8" x14ac:dyDescent="0.25">
      <c r="B34" s="23" t="s">
        <v>82</v>
      </c>
      <c r="C34" s="23">
        <v>17633</v>
      </c>
      <c r="D34" s="29">
        <v>0.92</v>
      </c>
      <c r="E34" s="21">
        <f t="shared" si="0"/>
        <v>143.36176</v>
      </c>
      <c r="F34" s="22">
        <f t="shared" si="3"/>
        <v>15869.7</v>
      </c>
      <c r="G34" s="26">
        <f t="shared" si="1"/>
        <v>-9.9999999999999964</v>
      </c>
      <c r="H34" s="21">
        <f t="shared" si="2"/>
        <v>129.02558400000001</v>
      </c>
    </row>
    <row r="35" spans="2:8" x14ac:dyDescent="0.25">
      <c r="B35" s="23" t="s">
        <v>29</v>
      </c>
      <c r="C35" s="23">
        <v>1016.35</v>
      </c>
      <c r="D35" s="29">
        <v>0.9</v>
      </c>
      <c r="E35" s="21">
        <f t="shared" si="0"/>
        <v>140.24520000000001</v>
      </c>
      <c r="F35" s="22">
        <f t="shared" si="3"/>
        <v>914.71500000000003</v>
      </c>
      <c r="G35" s="26">
        <f t="shared" si="1"/>
        <v>-10</v>
      </c>
      <c r="H35" s="21">
        <f t="shared" si="2"/>
        <v>126.22068000000002</v>
      </c>
    </row>
    <row r="36" spans="2:8" x14ac:dyDescent="0.25">
      <c r="B36" s="23" t="s">
        <v>42</v>
      </c>
      <c r="C36" s="23">
        <v>339.6</v>
      </c>
      <c r="D36" s="29">
        <v>0.89</v>
      </c>
      <c r="E36" s="21">
        <f t="shared" si="0"/>
        <v>138.68691999999999</v>
      </c>
      <c r="F36" s="22">
        <f t="shared" si="3"/>
        <v>305.64000000000004</v>
      </c>
      <c r="G36" s="26">
        <f t="shared" si="1"/>
        <v>-9.9999999999999929</v>
      </c>
      <c r="H36" s="21">
        <f t="shared" si="2"/>
        <v>124.818228</v>
      </c>
    </row>
    <row r="37" spans="2:8" x14ac:dyDescent="0.25">
      <c r="B37" s="23" t="s">
        <v>37</v>
      </c>
      <c r="C37" s="23">
        <v>232.4</v>
      </c>
      <c r="D37" s="29">
        <v>0.87</v>
      </c>
      <c r="E37" s="21">
        <f t="shared" si="0"/>
        <v>135.57035999999999</v>
      </c>
      <c r="F37" s="22">
        <f t="shared" si="3"/>
        <v>209.16</v>
      </c>
      <c r="G37" s="26">
        <f t="shared" si="1"/>
        <v>-10.000000000000004</v>
      </c>
      <c r="H37" s="21">
        <f t="shared" si="2"/>
        <v>122.01332399999998</v>
      </c>
    </row>
    <row r="38" spans="2:8" x14ac:dyDescent="0.25">
      <c r="B38" s="23" t="s">
        <v>49</v>
      </c>
      <c r="C38" s="23">
        <v>1498.75</v>
      </c>
      <c r="D38" s="29">
        <v>0.84</v>
      </c>
      <c r="E38" s="21">
        <f t="shared" si="0"/>
        <v>130.89552</v>
      </c>
      <c r="F38" s="22">
        <f t="shared" si="3"/>
        <v>1348.875</v>
      </c>
      <c r="G38" s="26">
        <f t="shared" si="1"/>
        <v>-10</v>
      </c>
      <c r="H38" s="21">
        <f t="shared" si="2"/>
        <v>117.80596800000001</v>
      </c>
    </row>
    <row r="39" spans="2:8" x14ac:dyDescent="0.25">
      <c r="B39" s="23" t="s">
        <v>88</v>
      </c>
      <c r="C39" s="23">
        <v>686.3</v>
      </c>
      <c r="D39" s="29">
        <v>0.83</v>
      </c>
      <c r="E39" s="21">
        <f t="shared" ref="E39:E56" si="4">$E$58*D39/100</f>
        <v>129.33723999999998</v>
      </c>
      <c r="F39" s="22">
        <f t="shared" si="3"/>
        <v>617.66999999999996</v>
      </c>
      <c r="G39" s="26">
        <f t="shared" ref="G39:G56" si="5">(F39-C39)/C39*100</f>
        <v>-10</v>
      </c>
      <c r="H39" s="21">
        <f t="shared" ref="H39:H56" si="6">E39+((E39*G39)/100)</f>
        <v>116.40351599999998</v>
      </c>
    </row>
    <row r="40" spans="2:8" x14ac:dyDescent="0.25">
      <c r="B40" s="23" t="s">
        <v>91</v>
      </c>
      <c r="C40" s="23">
        <v>4408.25</v>
      </c>
      <c r="D40" s="29">
        <v>0.82</v>
      </c>
      <c r="E40" s="21">
        <f t="shared" si="4"/>
        <v>127.77895999999998</v>
      </c>
      <c r="F40" s="22">
        <f t="shared" si="3"/>
        <v>3967.4250000000002</v>
      </c>
      <c r="G40" s="26">
        <f t="shared" si="5"/>
        <v>-9.9999999999999964</v>
      </c>
      <c r="H40" s="21">
        <f t="shared" si="6"/>
        <v>115.00106399999999</v>
      </c>
    </row>
    <row r="41" spans="2:8" x14ac:dyDescent="0.25">
      <c r="B41" s="23" t="s">
        <v>35</v>
      </c>
      <c r="C41" s="23">
        <v>116.4</v>
      </c>
      <c r="D41" s="29">
        <v>0.81</v>
      </c>
      <c r="E41" s="21">
        <f t="shared" si="4"/>
        <v>126.22068000000002</v>
      </c>
      <c r="F41" s="22">
        <f t="shared" si="3"/>
        <v>104.76</v>
      </c>
      <c r="G41" s="26">
        <f t="shared" si="5"/>
        <v>-10</v>
      </c>
      <c r="H41" s="21">
        <f t="shared" si="6"/>
        <v>113.59861200000002</v>
      </c>
    </row>
    <row r="42" spans="2:8" x14ac:dyDescent="0.25">
      <c r="B42" s="23" t="s">
        <v>23</v>
      </c>
      <c r="C42" s="23">
        <v>372.05</v>
      </c>
      <c r="D42" s="29">
        <v>0.8</v>
      </c>
      <c r="E42" s="21">
        <f t="shared" si="4"/>
        <v>124.66239999999999</v>
      </c>
      <c r="F42" s="22">
        <f t="shared" si="3"/>
        <v>334.84500000000003</v>
      </c>
      <c r="G42" s="26">
        <f t="shared" si="5"/>
        <v>-9.9999999999999947</v>
      </c>
      <c r="H42" s="21">
        <f t="shared" si="6"/>
        <v>112.19615999999999</v>
      </c>
    </row>
    <row r="43" spans="2:8" x14ac:dyDescent="0.25">
      <c r="B43" s="23" t="s">
        <v>12</v>
      </c>
      <c r="C43" s="23">
        <v>4133.8500000000004</v>
      </c>
      <c r="D43" s="29">
        <v>0.79</v>
      </c>
      <c r="E43" s="21">
        <f t="shared" si="4"/>
        <v>123.10412000000001</v>
      </c>
      <c r="F43" s="22">
        <f t="shared" si="3"/>
        <v>3720.4650000000006</v>
      </c>
      <c r="G43" s="26">
        <f t="shared" si="5"/>
        <v>-9.9999999999999929</v>
      </c>
      <c r="H43" s="21">
        <f t="shared" si="6"/>
        <v>110.79370800000001</v>
      </c>
    </row>
    <row r="44" spans="2:8" x14ac:dyDescent="0.25">
      <c r="B44" s="23" t="s">
        <v>9</v>
      </c>
      <c r="C44" s="23">
        <v>703.7</v>
      </c>
      <c r="D44" s="29">
        <v>0.76</v>
      </c>
      <c r="E44" s="21">
        <f t="shared" si="4"/>
        <v>118.42928000000001</v>
      </c>
      <c r="F44" s="22">
        <f t="shared" si="3"/>
        <v>633.33000000000004</v>
      </c>
      <c r="G44" s="26">
        <f t="shared" si="5"/>
        <v>-10</v>
      </c>
      <c r="H44" s="21">
        <f t="shared" si="6"/>
        <v>106.58635200000001</v>
      </c>
    </row>
    <row r="45" spans="2:8" x14ac:dyDescent="0.25">
      <c r="B45" s="23" t="s">
        <v>16</v>
      </c>
      <c r="C45" s="23">
        <v>971.9</v>
      </c>
      <c r="D45" s="29">
        <v>0.72</v>
      </c>
      <c r="E45" s="21">
        <f t="shared" si="4"/>
        <v>112.19615999999998</v>
      </c>
      <c r="F45" s="22">
        <f t="shared" si="3"/>
        <v>874.71</v>
      </c>
      <c r="G45" s="26">
        <f t="shared" si="5"/>
        <v>-9.9999999999999929</v>
      </c>
      <c r="H45" s="21">
        <f t="shared" si="6"/>
        <v>100.97654399999999</v>
      </c>
    </row>
    <row r="46" spans="2:8" x14ac:dyDescent="0.25">
      <c r="B46" s="23" t="s">
        <v>93</v>
      </c>
      <c r="C46" s="23">
        <v>754.4</v>
      </c>
      <c r="D46" s="29">
        <v>0.66</v>
      </c>
      <c r="E46" s="21">
        <f t="shared" si="4"/>
        <v>102.84647999999999</v>
      </c>
      <c r="F46" s="22">
        <f t="shared" si="3"/>
        <v>678.96</v>
      </c>
      <c r="G46" s="26">
        <f t="shared" si="5"/>
        <v>-9.9999999999999929</v>
      </c>
      <c r="H46" s="21">
        <f t="shared" si="6"/>
        <v>92.561831999999995</v>
      </c>
    </row>
    <row r="47" spans="2:8" x14ac:dyDescent="0.25">
      <c r="B47" s="23" t="s">
        <v>92</v>
      </c>
      <c r="C47" s="23">
        <v>1008.15</v>
      </c>
      <c r="D47" s="29">
        <v>0.65</v>
      </c>
      <c r="E47" s="21">
        <f t="shared" si="4"/>
        <v>101.2882</v>
      </c>
      <c r="F47" s="22">
        <f t="shared" si="3"/>
        <v>907.33500000000004</v>
      </c>
      <c r="G47" s="26">
        <f t="shared" si="5"/>
        <v>-9.9999999999999947</v>
      </c>
      <c r="H47" s="21">
        <f t="shared" si="6"/>
        <v>91.159380000000013</v>
      </c>
    </row>
    <row r="48" spans="2:8" x14ac:dyDescent="0.25">
      <c r="B48" s="23" t="s">
        <v>14</v>
      </c>
      <c r="C48" s="23">
        <v>468.1</v>
      </c>
      <c r="D48" s="29">
        <v>0.64</v>
      </c>
      <c r="E48" s="21">
        <f t="shared" si="4"/>
        <v>99.729920000000007</v>
      </c>
      <c r="F48" s="22">
        <f t="shared" si="3"/>
        <v>421.29</v>
      </c>
      <c r="G48" s="26">
        <f t="shared" si="5"/>
        <v>-10</v>
      </c>
      <c r="H48" s="21">
        <f t="shared" si="6"/>
        <v>89.756928000000002</v>
      </c>
    </row>
    <row r="49" spans="2:8" x14ac:dyDescent="0.25">
      <c r="B49" s="23" t="s">
        <v>45</v>
      </c>
      <c r="C49" s="23">
        <v>792.85</v>
      </c>
      <c r="D49" s="29">
        <v>0.64</v>
      </c>
      <c r="E49" s="21">
        <f t="shared" si="4"/>
        <v>99.729920000000007</v>
      </c>
      <c r="F49" s="22">
        <f t="shared" si="3"/>
        <v>713.56500000000005</v>
      </c>
      <c r="G49" s="26">
        <f t="shared" si="5"/>
        <v>-9.9999999999999964</v>
      </c>
      <c r="H49" s="21">
        <f t="shared" si="6"/>
        <v>89.756928000000016</v>
      </c>
    </row>
    <row r="50" spans="2:8" x14ac:dyDescent="0.25">
      <c r="B50" s="23" t="s">
        <v>77</v>
      </c>
      <c r="C50" s="23">
        <v>3649.65</v>
      </c>
      <c r="D50" s="29">
        <v>0.63</v>
      </c>
      <c r="E50" s="21">
        <f t="shared" si="4"/>
        <v>98.171639999999982</v>
      </c>
      <c r="F50" s="22">
        <f t="shared" si="3"/>
        <v>3284.6849999999999</v>
      </c>
      <c r="G50" s="26">
        <f t="shared" si="5"/>
        <v>-10.000000000000004</v>
      </c>
      <c r="H50" s="21">
        <f t="shared" si="6"/>
        <v>88.354475999999977</v>
      </c>
    </row>
    <row r="51" spans="2:8" x14ac:dyDescent="0.25">
      <c r="B51" s="23" t="s">
        <v>36</v>
      </c>
      <c r="C51" s="23">
        <v>117.7</v>
      </c>
      <c r="D51" s="29">
        <v>0.63</v>
      </c>
      <c r="E51" s="21">
        <f t="shared" si="4"/>
        <v>98.171639999999982</v>
      </c>
      <c r="F51" s="22">
        <f t="shared" si="3"/>
        <v>105.93</v>
      </c>
      <c r="G51" s="26">
        <f t="shared" si="5"/>
        <v>-9.9999999999999964</v>
      </c>
      <c r="H51" s="21">
        <f t="shared" si="6"/>
        <v>88.354475999999991</v>
      </c>
    </row>
    <row r="52" spans="2:8" x14ac:dyDescent="0.25">
      <c r="B52" s="23" t="s">
        <v>19</v>
      </c>
      <c r="C52" s="23">
        <v>2671.15</v>
      </c>
      <c r="D52" s="29">
        <v>0.55000000000000004</v>
      </c>
      <c r="E52" s="21">
        <f t="shared" si="4"/>
        <v>85.705400000000012</v>
      </c>
      <c r="F52" s="22">
        <f t="shared" si="3"/>
        <v>2404.0350000000003</v>
      </c>
      <c r="G52" s="26">
        <f t="shared" si="5"/>
        <v>-9.9999999999999911</v>
      </c>
      <c r="H52" s="21">
        <f t="shared" si="6"/>
        <v>77.134860000000018</v>
      </c>
    </row>
    <row r="53" spans="2:8" x14ac:dyDescent="0.25">
      <c r="B53" s="23" t="s">
        <v>22</v>
      </c>
      <c r="C53" s="23">
        <v>2902.6</v>
      </c>
      <c r="D53" s="29">
        <v>0.55000000000000004</v>
      </c>
      <c r="E53" s="21">
        <f t="shared" si="4"/>
        <v>85.705400000000012</v>
      </c>
      <c r="F53" s="22">
        <f t="shared" si="3"/>
        <v>2612.34</v>
      </c>
      <c r="G53" s="26">
        <f t="shared" si="5"/>
        <v>-9.9999999999999929</v>
      </c>
      <c r="H53" s="21">
        <f t="shared" si="6"/>
        <v>77.134860000000018</v>
      </c>
    </row>
    <row r="54" spans="2:8" x14ac:dyDescent="0.25">
      <c r="B54" s="23" t="s">
        <v>83</v>
      </c>
      <c r="C54" s="23">
        <v>27504.6</v>
      </c>
      <c r="D54" s="29">
        <v>0.54</v>
      </c>
      <c r="E54" s="21">
        <f t="shared" si="4"/>
        <v>84.147120000000001</v>
      </c>
      <c r="F54" s="22">
        <f t="shared" si="3"/>
        <v>24754.14</v>
      </c>
      <c r="G54" s="26">
        <f t="shared" si="5"/>
        <v>-9.9999999999999982</v>
      </c>
      <c r="H54" s="21">
        <f t="shared" si="6"/>
        <v>75.732408000000007</v>
      </c>
    </row>
    <row r="55" spans="2:8" x14ac:dyDescent="0.25">
      <c r="B55" s="23" t="s">
        <v>17</v>
      </c>
      <c r="C55" s="23">
        <v>146.65</v>
      </c>
      <c r="D55" s="29">
        <v>0.45</v>
      </c>
      <c r="E55" s="21">
        <f t="shared" si="4"/>
        <v>70.122600000000006</v>
      </c>
      <c r="F55" s="22">
        <f t="shared" si="3"/>
        <v>131.98500000000001</v>
      </c>
      <c r="G55" s="26">
        <f t="shared" si="5"/>
        <v>-9.9999999999999929</v>
      </c>
      <c r="H55" s="21">
        <f t="shared" si="6"/>
        <v>63.110340000000008</v>
      </c>
    </row>
    <row r="56" spans="2:8" x14ac:dyDescent="0.25">
      <c r="B56" s="23" t="s">
        <v>28</v>
      </c>
      <c r="C56" s="23">
        <v>107.9</v>
      </c>
      <c r="D56" s="29">
        <v>0.4</v>
      </c>
      <c r="E56" s="21">
        <f t="shared" si="4"/>
        <v>62.331199999999995</v>
      </c>
      <c r="F56" s="22">
        <f t="shared" si="3"/>
        <v>97.110000000000014</v>
      </c>
      <c r="G56" s="26">
        <f t="shared" si="5"/>
        <v>-9.9999999999999929</v>
      </c>
      <c r="H56" s="21">
        <f t="shared" si="6"/>
        <v>56.098079999999996</v>
      </c>
    </row>
    <row r="57" spans="2:8" x14ac:dyDescent="0.25">
      <c r="B57" s="23"/>
      <c r="C57" s="23"/>
      <c r="D57" s="24"/>
      <c r="E57" s="21"/>
      <c r="F57" s="21"/>
      <c r="G57" s="21"/>
      <c r="H57" s="21"/>
    </row>
    <row r="58" spans="2:8" ht="21" x14ac:dyDescent="0.35">
      <c r="B58" s="16"/>
      <c r="C58" s="16"/>
      <c r="D58" s="25">
        <f>SUM(D7:D57)</f>
        <v>99.970000000000013</v>
      </c>
      <c r="E58" s="17">
        <v>15582.8</v>
      </c>
      <c r="F58" s="18"/>
      <c r="G58" s="19"/>
      <c r="H58" s="17">
        <f>SUM(H7:H57)</f>
        <v>14020.312643999996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A25" workbookViewId="0">
      <selection activeCell="B7" sqref="B7:D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38</v>
      </c>
      <c r="C7" s="23">
        <v>2110.65</v>
      </c>
      <c r="D7" s="29">
        <v>10.01</v>
      </c>
      <c r="E7" s="21">
        <f t="shared" ref="E7:E38" si="0">$E$58*D7/100</f>
        <v>1559.8382799999997</v>
      </c>
      <c r="F7" s="22">
        <f t="shared" ref="F7:F38" si="1">C7*1.1</f>
        <v>2321.7150000000001</v>
      </c>
      <c r="G7" s="26">
        <f t="shared" ref="G7:G38" si="2">(F7-C7)/C7*100</f>
        <v>10.000000000000002</v>
      </c>
      <c r="H7" s="21">
        <f t="shared" ref="H7:H38" si="3">E7+((E7*G7)/100)</f>
        <v>1715.8221079999996</v>
      </c>
    </row>
    <row r="8" spans="2:8" x14ac:dyDescent="0.25">
      <c r="B8" s="23" t="s">
        <v>21</v>
      </c>
      <c r="C8" s="23">
        <v>1497.9</v>
      </c>
      <c r="D8" s="29">
        <v>9.59</v>
      </c>
      <c r="E8" s="21">
        <f t="shared" si="0"/>
        <v>1494.3905199999999</v>
      </c>
      <c r="F8" s="22">
        <f t="shared" si="1"/>
        <v>1647.6900000000003</v>
      </c>
      <c r="G8" s="26">
        <f t="shared" si="2"/>
        <v>10.000000000000012</v>
      </c>
      <c r="H8" s="21">
        <f t="shared" si="3"/>
        <v>1643.8295720000001</v>
      </c>
    </row>
    <row r="9" spans="2:8" x14ac:dyDescent="0.25">
      <c r="B9" s="23" t="s">
        <v>30</v>
      </c>
      <c r="C9" s="23">
        <v>1580.8</v>
      </c>
      <c r="D9" s="29">
        <v>8.6</v>
      </c>
      <c r="E9" s="21">
        <f t="shared" si="0"/>
        <v>1340.1207999999999</v>
      </c>
      <c r="F9" s="22">
        <f t="shared" si="1"/>
        <v>1738.88</v>
      </c>
      <c r="G9" s="26">
        <f t="shared" si="2"/>
        <v>10.000000000000011</v>
      </c>
      <c r="H9" s="21">
        <f t="shared" si="3"/>
        <v>1474.1328800000001</v>
      </c>
    </row>
    <row r="10" spans="2:8" x14ac:dyDescent="0.25">
      <c r="B10" s="23" t="s">
        <v>25</v>
      </c>
      <c r="C10" s="23">
        <v>2475.25</v>
      </c>
      <c r="D10" s="29">
        <v>6.55</v>
      </c>
      <c r="E10" s="21">
        <f t="shared" si="0"/>
        <v>1020.6734</v>
      </c>
      <c r="F10" s="22">
        <f t="shared" si="1"/>
        <v>2722.7750000000001</v>
      </c>
      <c r="G10" s="26">
        <f t="shared" si="2"/>
        <v>10.000000000000004</v>
      </c>
      <c r="H10" s="21">
        <f t="shared" si="3"/>
        <v>1122.74074</v>
      </c>
    </row>
    <row r="11" spans="2:8" x14ac:dyDescent="0.25">
      <c r="B11" s="23" t="s">
        <v>27</v>
      </c>
      <c r="C11" s="23">
        <v>630.9</v>
      </c>
      <c r="D11" s="29">
        <v>6.41</v>
      </c>
      <c r="E11" s="21">
        <f t="shared" si="0"/>
        <v>998.8574799999999</v>
      </c>
      <c r="F11" s="22">
        <f t="shared" si="1"/>
        <v>693.99</v>
      </c>
      <c r="G11" s="26">
        <f t="shared" si="2"/>
        <v>10.000000000000005</v>
      </c>
      <c r="H11" s="21">
        <f t="shared" si="3"/>
        <v>1098.7432279999998</v>
      </c>
    </row>
    <row r="12" spans="2:8" x14ac:dyDescent="0.25">
      <c r="B12" s="23" t="s">
        <v>41</v>
      </c>
      <c r="C12" s="23">
        <v>3345.75</v>
      </c>
      <c r="D12" s="29">
        <v>5.08</v>
      </c>
      <c r="E12" s="21">
        <f t="shared" si="0"/>
        <v>791.60623999999996</v>
      </c>
      <c r="F12" s="22">
        <f t="shared" si="1"/>
        <v>3680.3250000000003</v>
      </c>
      <c r="G12" s="26">
        <f t="shared" si="2"/>
        <v>10.000000000000007</v>
      </c>
      <c r="H12" s="21">
        <f t="shared" si="3"/>
        <v>870.76686400000006</v>
      </c>
    </row>
    <row r="13" spans="2:8" x14ac:dyDescent="0.25">
      <c r="B13" s="23" t="s">
        <v>31</v>
      </c>
      <c r="C13" s="23">
        <v>1705.85</v>
      </c>
      <c r="D13" s="29">
        <v>3.67</v>
      </c>
      <c r="E13" s="21">
        <f t="shared" si="0"/>
        <v>571.88875999999993</v>
      </c>
      <c r="F13" s="22">
        <f t="shared" si="1"/>
        <v>1876.4349999999999</v>
      </c>
      <c r="G13" s="26">
        <f t="shared" si="2"/>
        <v>10.000000000000004</v>
      </c>
      <c r="H13" s="21">
        <f t="shared" si="3"/>
        <v>629.07763599999998</v>
      </c>
    </row>
    <row r="14" spans="2:8" x14ac:dyDescent="0.25">
      <c r="B14" s="23" t="s">
        <v>24</v>
      </c>
      <c r="C14" s="23">
        <v>2471.3000000000002</v>
      </c>
      <c r="D14" s="29">
        <v>3.24</v>
      </c>
      <c r="E14" s="21">
        <f t="shared" si="0"/>
        <v>504.88272000000006</v>
      </c>
      <c r="F14" s="22">
        <f t="shared" si="1"/>
        <v>2718.4300000000003</v>
      </c>
      <c r="G14" s="26">
        <f t="shared" si="2"/>
        <v>10.000000000000004</v>
      </c>
      <c r="H14" s="21">
        <f t="shared" si="3"/>
        <v>555.37099200000011</v>
      </c>
    </row>
    <row r="15" spans="2:8" x14ac:dyDescent="0.25">
      <c r="B15" s="23" t="s">
        <v>11</v>
      </c>
      <c r="C15" s="23">
        <v>748.3</v>
      </c>
      <c r="D15" s="29">
        <v>2.83</v>
      </c>
      <c r="E15" s="21">
        <f t="shared" si="0"/>
        <v>440.99324000000001</v>
      </c>
      <c r="F15" s="22">
        <f t="shared" si="1"/>
        <v>823.13</v>
      </c>
      <c r="G15" s="26">
        <f t="shared" si="2"/>
        <v>10.000000000000005</v>
      </c>
      <c r="H15" s="21">
        <f t="shared" si="3"/>
        <v>485.09256400000004</v>
      </c>
    </row>
    <row r="16" spans="2:8" x14ac:dyDescent="0.25">
      <c r="B16" s="23" t="s">
        <v>32</v>
      </c>
      <c r="C16" s="23">
        <v>1500.55</v>
      </c>
      <c r="D16" s="29">
        <v>2.66</v>
      </c>
      <c r="E16" s="21">
        <f t="shared" si="0"/>
        <v>414.50247999999999</v>
      </c>
      <c r="F16" s="22">
        <f t="shared" si="1"/>
        <v>1650.605</v>
      </c>
      <c r="G16" s="26">
        <f t="shared" si="2"/>
        <v>10.000000000000005</v>
      </c>
      <c r="H16" s="21">
        <f t="shared" si="3"/>
        <v>455.95272799999998</v>
      </c>
    </row>
    <row r="17" spans="2:8" x14ac:dyDescent="0.25">
      <c r="B17" s="23" t="s">
        <v>26</v>
      </c>
      <c r="C17" s="23">
        <v>202.7</v>
      </c>
      <c r="D17" s="29">
        <v>2.6</v>
      </c>
      <c r="E17" s="21">
        <f t="shared" si="0"/>
        <v>405.15280000000001</v>
      </c>
      <c r="F17" s="22">
        <f t="shared" si="1"/>
        <v>222.97</v>
      </c>
      <c r="G17" s="26">
        <f t="shared" si="2"/>
        <v>10.000000000000005</v>
      </c>
      <c r="H17" s="21">
        <f t="shared" si="3"/>
        <v>445.66808000000003</v>
      </c>
    </row>
    <row r="18" spans="2:8" x14ac:dyDescent="0.25">
      <c r="B18" s="23" t="s">
        <v>39</v>
      </c>
      <c r="C18" s="23">
        <v>419.2</v>
      </c>
      <c r="D18" s="29">
        <v>2.36</v>
      </c>
      <c r="E18" s="21">
        <f t="shared" si="0"/>
        <v>367.75407999999993</v>
      </c>
      <c r="F18" s="22">
        <f t="shared" si="1"/>
        <v>461.12</v>
      </c>
      <c r="G18" s="26">
        <f t="shared" si="2"/>
        <v>10.000000000000005</v>
      </c>
      <c r="H18" s="21">
        <f t="shared" si="3"/>
        <v>404.52948799999996</v>
      </c>
    </row>
    <row r="19" spans="2:8" x14ac:dyDescent="0.25">
      <c r="B19" s="23" t="s">
        <v>13</v>
      </c>
      <c r="C19" s="23">
        <v>6015.85</v>
      </c>
      <c r="D19" s="29">
        <v>2.34</v>
      </c>
      <c r="E19" s="21">
        <f t="shared" si="0"/>
        <v>364.63751999999994</v>
      </c>
      <c r="F19" s="22">
        <f t="shared" si="1"/>
        <v>6617.4350000000013</v>
      </c>
      <c r="G19" s="26">
        <f t="shared" si="2"/>
        <v>10.000000000000014</v>
      </c>
      <c r="H19" s="21">
        <f t="shared" si="3"/>
        <v>401.10127199999999</v>
      </c>
    </row>
    <row r="20" spans="2:8" x14ac:dyDescent="0.25">
      <c r="B20" s="23" t="s">
        <v>10</v>
      </c>
      <c r="C20" s="23">
        <v>2992.7</v>
      </c>
      <c r="D20" s="29">
        <v>1.98</v>
      </c>
      <c r="E20" s="21">
        <f t="shared" si="0"/>
        <v>308.53944000000001</v>
      </c>
      <c r="F20" s="22">
        <f t="shared" si="1"/>
        <v>3291.9700000000003</v>
      </c>
      <c r="G20" s="26">
        <f t="shared" si="2"/>
        <v>10.000000000000016</v>
      </c>
      <c r="H20" s="21">
        <f t="shared" si="3"/>
        <v>339.39338400000008</v>
      </c>
    </row>
    <row r="21" spans="2:8" x14ac:dyDescent="0.25">
      <c r="B21" s="23" t="s">
        <v>15</v>
      </c>
      <c r="C21" s="23">
        <v>525.65</v>
      </c>
      <c r="D21" s="29">
        <v>1.82</v>
      </c>
      <c r="E21" s="21">
        <f t="shared" si="0"/>
        <v>283.60696000000002</v>
      </c>
      <c r="F21" s="22">
        <f t="shared" si="1"/>
        <v>578.21500000000003</v>
      </c>
      <c r="G21" s="26">
        <f t="shared" si="2"/>
        <v>10.000000000000011</v>
      </c>
      <c r="H21" s="21">
        <f t="shared" si="3"/>
        <v>311.96765600000003</v>
      </c>
    </row>
    <row r="22" spans="2:8" x14ac:dyDescent="0.25">
      <c r="B22" s="23" t="s">
        <v>20</v>
      </c>
      <c r="C22" s="23">
        <v>983.5</v>
      </c>
      <c r="D22" s="29">
        <v>1.57</v>
      </c>
      <c r="E22" s="21">
        <f t="shared" si="0"/>
        <v>244.64995999999999</v>
      </c>
      <c r="F22" s="22">
        <f t="shared" si="1"/>
        <v>1081.8500000000001</v>
      </c>
      <c r="G22" s="26">
        <f t="shared" si="2"/>
        <v>10.000000000000014</v>
      </c>
      <c r="H22" s="21">
        <f t="shared" si="3"/>
        <v>269.11495600000001</v>
      </c>
    </row>
    <row r="23" spans="2:8" x14ac:dyDescent="0.25">
      <c r="B23" s="23" t="s">
        <v>34</v>
      </c>
      <c r="C23" s="23">
        <v>7515.9</v>
      </c>
      <c r="D23" s="29">
        <v>1.47</v>
      </c>
      <c r="E23" s="21">
        <f t="shared" si="0"/>
        <v>229.06715999999997</v>
      </c>
      <c r="F23" s="22">
        <f t="shared" si="1"/>
        <v>8267.49</v>
      </c>
      <c r="G23" s="26">
        <f t="shared" si="2"/>
        <v>10.000000000000002</v>
      </c>
      <c r="H23" s="21">
        <f t="shared" si="3"/>
        <v>251.97387599999996</v>
      </c>
    </row>
    <row r="24" spans="2:8" x14ac:dyDescent="0.25">
      <c r="B24" s="23" t="s">
        <v>43</v>
      </c>
      <c r="C24" s="23">
        <v>1166.5999999999999</v>
      </c>
      <c r="D24" s="29">
        <v>1.34</v>
      </c>
      <c r="E24" s="21">
        <f t="shared" si="0"/>
        <v>208.80952000000002</v>
      </c>
      <c r="F24" s="22">
        <f t="shared" si="1"/>
        <v>1283.26</v>
      </c>
      <c r="G24" s="26">
        <f t="shared" si="2"/>
        <v>10.000000000000007</v>
      </c>
      <c r="H24" s="21">
        <f t="shared" si="3"/>
        <v>229.69047200000003</v>
      </c>
    </row>
    <row r="25" spans="2:8" x14ac:dyDescent="0.25">
      <c r="B25" s="23" t="s">
        <v>47</v>
      </c>
      <c r="C25" s="23">
        <v>545.65</v>
      </c>
      <c r="D25" s="29">
        <v>1.18</v>
      </c>
      <c r="E25" s="21">
        <f t="shared" si="0"/>
        <v>183.87703999999997</v>
      </c>
      <c r="F25" s="22">
        <f t="shared" si="1"/>
        <v>600.21500000000003</v>
      </c>
      <c r="G25" s="26">
        <f t="shared" si="2"/>
        <v>10.000000000000011</v>
      </c>
      <c r="H25" s="21">
        <f t="shared" si="3"/>
        <v>202.26474399999998</v>
      </c>
    </row>
    <row r="26" spans="2:8" x14ac:dyDescent="0.25">
      <c r="B26" s="23" t="s">
        <v>46</v>
      </c>
      <c r="C26" s="23">
        <v>6776</v>
      </c>
      <c r="D26" s="29">
        <v>1.1499999999999999</v>
      </c>
      <c r="E26" s="21">
        <f t="shared" si="0"/>
        <v>179.20219999999998</v>
      </c>
      <c r="F26" s="22">
        <f t="shared" si="1"/>
        <v>7453.6</v>
      </c>
      <c r="G26" s="26">
        <f t="shared" si="2"/>
        <v>10.000000000000005</v>
      </c>
      <c r="H26" s="21">
        <f t="shared" si="3"/>
        <v>197.12241999999998</v>
      </c>
    </row>
    <row r="27" spans="2:8" x14ac:dyDescent="0.25">
      <c r="B27" s="23" t="s">
        <v>33</v>
      </c>
      <c r="C27" s="23">
        <v>777.7</v>
      </c>
      <c r="D27" s="29">
        <v>1.0900000000000001</v>
      </c>
      <c r="E27" s="21">
        <f t="shared" si="0"/>
        <v>169.85252</v>
      </c>
      <c r="F27" s="22">
        <f t="shared" si="1"/>
        <v>855.47000000000014</v>
      </c>
      <c r="G27" s="26">
        <f t="shared" si="2"/>
        <v>10.000000000000012</v>
      </c>
      <c r="H27" s="21">
        <f t="shared" si="3"/>
        <v>186.83777200000003</v>
      </c>
    </row>
    <row r="28" spans="2:8" x14ac:dyDescent="0.25">
      <c r="B28" s="23" t="s">
        <v>48</v>
      </c>
      <c r="C28" s="23">
        <v>12109.05</v>
      </c>
      <c r="D28" s="29">
        <v>1.07</v>
      </c>
      <c r="E28" s="21">
        <f t="shared" si="0"/>
        <v>166.73596000000001</v>
      </c>
      <c r="F28" s="22">
        <f t="shared" si="1"/>
        <v>13319.955</v>
      </c>
      <c r="G28" s="26">
        <f t="shared" si="2"/>
        <v>10.000000000000005</v>
      </c>
      <c r="H28" s="21">
        <f t="shared" si="3"/>
        <v>183.40955600000001</v>
      </c>
    </row>
    <row r="29" spans="2:8" x14ac:dyDescent="0.25">
      <c r="B29" s="23" t="s">
        <v>40</v>
      </c>
      <c r="C29" s="23">
        <v>675.45</v>
      </c>
      <c r="D29" s="29">
        <v>1.07</v>
      </c>
      <c r="E29" s="21">
        <f t="shared" si="0"/>
        <v>166.73596000000001</v>
      </c>
      <c r="F29" s="22">
        <f t="shared" si="1"/>
        <v>742.99500000000012</v>
      </c>
      <c r="G29" s="26">
        <f t="shared" si="2"/>
        <v>10.000000000000011</v>
      </c>
      <c r="H29" s="21">
        <f t="shared" si="3"/>
        <v>183.40955600000001</v>
      </c>
    </row>
    <row r="30" spans="2:8" x14ac:dyDescent="0.25">
      <c r="B30" s="23" t="s">
        <v>50</v>
      </c>
      <c r="C30" s="23">
        <v>1732.5</v>
      </c>
      <c r="D30" s="29">
        <v>1.06</v>
      </c>
      <c r="E30" s="21">
        <f t="shared" si="0"/>
        <v>165.17768000000001</v>
      </c>
      <c r="F30" s="22">
        <f t="shared" si="1"/>
        <v>1905.7500000000002</v>
      </c>
      <c r="G30" s="26">
        <f t="shared" si="2"/>
        <v>10.000000000000012</v>
      </c>
      <c r="H30" s="21">
        <f t="shared" si="3"/>
        <v>181.69544800000003</v>
      </c>
    </row>
    <row r="31" spans="2:8" x14ac:dyDescent="0.25">
      <c r="B31" s="23" t="s">
        <v>44</v>
      </c>
      <c r="C31" s="23">
        <v>1095.45</v>
      </c>
      <c r="D31" s="29">
        <v>1</v>
      </c>
      <c r="E31" s="21">
        <f t="shared" si="0"/>
        <v>155.828</v>
      </c>
      <c r="F31" s="22">
        <f t="shared" si="1"/>
        <v>1204.9950000000001</v>
      </c>
      <c r="G31" s="26">
        <f t="shared" si="2"/>
        <v>10.000000000000005</v>
      </c>
      <c r="H31" s="21">
        <f t="shared" si="3"/>
        <v>171.41080000000002</v>
      </c>
    </row>
    <row r="32" spans="2:8" x14ac:dyDescent="0.25">
      <c r="B32" s="23" t="s">
        <v>18</v>
      </c>
      <c r="C32" s="23">
        <v>5423.05</v>
      </c>
      <c r="D32" s="29">
        <v>0.97</v>
      </c>
      <c r="E32" s="21">
        <f t="shared" si="0"/>
        <v>151.15315999999999</v>
      </c>
      <c r="F32" s="22">
        <f t="shared" si="1"/>
        <v>5965.3550000000005</v>
      </c>
      <c r="G32" s="26">
        <f t="shared" si="2"/>
        <v>10.000000000000005</v>
      </c>
      <c r="H32" s="21">
        <f t="shared" si="3"/>
        <v>166.26847599999999</v>
      </c>
    </row>
    <row r="33" spans="2:8" x14ac:dyDescent="0.25">
      <c r="B33" s="23" t="s">
        <v>61</v>
      </c>
      <c r="C33" s="23">
        <v>683.9</v>
      </c>
      <c r="D33" s="29">
        <v>0.97</v>
      </c>
      <c r="E33" s="21">
        <f t="shared" si="0"/>
        <v>151.15315999999999</v>
      </c>
      <c r="F33" s="22">
        <f t="shared" si="1"/>
        <v>752.29000000000008</v>
      </c>
      <c r="G33" s="26">
        <f t="shared" si="2"/>
        <v>10.000000000000014</v>
      </c>
      <c r="H33" s="21">
        <f t="shared" si="3"/>
        <v>166.26847600000002</v>
      </c>
    </row>
    <row r="34" spans="2:8" x14ac:dyDescent="0.25">
      <c r="B34" s="23" t="s">
        <v>82</v>
      </c>
      <c r="C34" s="23">
        <v>17633</v>
      </c>
      <c r="D34" s="29">
        <v>0.92</v>
      </c>
      <c r="E34" s="21">
        <f t="shared" si="0"/>
        <v>143.36176</v>
      </c>
      <c r="F34" s="22">
        <f t="shared" si="1"/>
        <v>19396.300000000003</v>
      </c>
      <c r="G34" s="26">
        <f t="shared" si="2"/>
        <v>10.000000000000016</v>
      </c>
      <c r="H34" s="21">
        <f t="shared" si="3"/>
        <v>157.69793600000003</v>
      </c>
    </row>
    <row r="35" spans="2:8" x14ac:dyDescent="0.25">
      <c r="B35" s="23" t="s">
        <v>29</v>
      </c>
      <c r="C35" s="23">
        <v>1016.35</v>
      </c>
      <c r="D35" s="29">
        <v>0.9</v>
      </c>
      <c r="E35" s="21">
        <f t="shared" si="0"/>
        <v>140.24520000000001</v>
      </c>
      <c r="F35" s="22">
        <f t="shared" si="1"/>
        <v>1117.9850000000001</v>
      </c>
      <c r="G35" s="26">
        <f t="shared" si="2"/>
        <v>10.000000000000011</v>
      </c>
      <c r="H35" s="21">
        <f t="shared" si="3"/>
        <v>154.26972000000004</v>
      </c>
    </row>
    <row r="36" spans="2:8" x14ac:dyDescent="0.25">
      <c r="B36" s="23" t="s">
        <v>42</v>
      </c>
      <c r="C36" s="23">
        <v>339.6</v>
      </c>
      <c r="D36" s="29">
        <v>0.89</v>
      </c>
      <c r="E36" s="21">
        <f t="shared" si="0"/>
        <v>138.68691999999999</v>
      </c>
      <c r="F36" s="22">
        <f t="shared" si="1"/>
        <v>373.56000000000006</v>
      </c>
      <c r="G36" s="26">
        <f t="shared" si="2"/>
        <v>10.000000000000011</v>
      </c>
      <c r="H36" s="21">
        <f t="shared" si="3"/>
        <v>152.555612</v>
      </c>
    </row>
    <row r="37" spans="2:8" x14ac:dyDescent="0.25">
      <c r="B37" s="23" t="s">
        <v>37</v>
      </c>
      <c r="C37" s="23">
        <v>232.4</v>
      </c>
      <c r="D37" s="29">
        <v>0.87</v>
      </c>
      <c r="E37" s="21">
        <f t="shared" si="0"/>
        <v>135.57035999999999</v>
      </c>
      <c r="F37" s="22">
        <f t="shared" si="1"/>
        <v>255.64000000000001</v>
      </c>
      <c r="G37" s="26">
        <f t="shared" si="2"/>
        <v>10.000000000000004</v>
      </c>
      <c r="H37" s="21">
        <f t="shared" si="3"/>
        <v>149.127396</v>
      </c>
    </row>
    <row r="38" spans="2:8" x14ac:dyDescent="0.25">
      <c r="B38" s="23" t="s">
        <v>49</v>
      </c>
      <c r="C38" s="23">
        <v>1498.75</v>
      </c>
      <c r="D38" s="29">
        <v>0.84</v>
      </c>
      <c r="E38" s="21">
        <f t="shared" si="0"/>
        <v>130.89552</v>
      </c>
      <c r="F38" s="22">
        <f t="shared" si="1"/>
        <v>1648.6250000000002</v>
      </c>
      <c r="G38" s="26">
        <f t="shared" si="2"/>
        <v>10.000000000000016</v>
      </c>
      <c r="H38" s="21">
        <f t="shared" si="3"/>
        <v>143.98507200000003</v>
      </c>
    </row>
    <row r="39" spans="2:8" x14ac:dyDescent="0.25">
      <c r="B39" s="23" t="s">
        <v>88</v>
      </c>
      <c r="C39" s="23">
        <v>686.3</v>
      </c>
      <c r="D39" s="29">
        <v>0.83</v>
      </c>
      <c r="E39" s="21">
        <f t="shared" ref="E39:E56" si="4">$E$58*D39/100</f>
        <v>129.33723999999998</v>
      </c>
      <c r="F39" s="22">
        <f t="shared" ref="F39:F56" si="5">C39*1.1</f>
        <v>754.93000000000006</v>
      </c>
      <c r="G39" s="26">
        <f t="shared" ref="G39:G56" si="6">(F39-C39)/C39*100</f>
        <v>10.000000000000018</v>
      </c>
      <c r="H39" s="21">
        <f t="shared" ref="H39:H56" si="7">E39+((E39*G39)/100)</f>
        <v>142.27096399999999</v>
      </c>
    </row>
    <row r="40" spans="2:8" x14ac:dyDescent="0.25">
      <c r="B40" s="23" t="s">
        <v>91</v>
      </c>
      <c r="C40" s="23">
        <v>4408.25</v>
      </c>
      <c r="D40" s="29">
        <v>0.82</v>
      </c>
      <c r="E40" s="21">
        <f t="shared" si="4"/>
        <v>127.77895999999998</v>
      </c>
      <c r="F40" s="22">
        <f t="shared" si="5"/>
        <v>4849.0750000000007</v>
      </c>
      <c r="G40" s="26">
        <f t="shared" si="6"/>
        <v>10.000000000000016</v>
      </c>
      <c r="H40" s="21">
        <f t="shared" si="7"/>
        <v>140.55685600000001</v>
      </c>
    </row>
    <row r="41" spans="2:8" x14ac:dyDescent="0.25">
      <c r="B41" s="23" t="s">
        <v>35</v>
      </c>
      <c r="C41" s="23">
        <v>116.4</v>
      </c>
      <c r="D41" s="29">
        <v>0.81</v>
      </c>
      <c r="E41" s="21">
        <f t="shared" si="4"/>
        <v>126.22068000000002</v>
      </c>
      <c r="F41" s="22">
        <f t="shared" si="5"/>
        <v>128.04000000000002</v>
      </c>
      <c r="G41" s="26">
        <f t="shared" si="6"/>
        <v>10.000000000000012</v>
      </c>
      <c r="H41" s="21">
        <f t="shared" si="7"/>
        <v>138.84274800000003</v>
      </c>
    </row>
    <row r="42" spans="2:8" x14ac:dyDescent="0.25">
      <c r="B42" s="23" t="s">
        <v>23</v>
      </c>
      <c r="C42" s="23">
        <v>372.05</v>
      </c>
      <c r="D42" s="29">
        <v>0.8</v>
      </c>
      <c r="E42" s="21">
        <f t="shared" si="4"/>
        <v>124.66239999999999</v>
      </c>
      <c r="F42" s="22">
        <f t="shared" si="5"/>
        <v>409.25500000000005</v>
      </c>
      <c r="G42" s="26">
        <f t="shared" si="6"/>
        <v>10.000000000000011</v>
      </c>
      <c r="H42" s="21">
        <f t="shared" si="7"/>
        <v>137.12863999999999</v>
      </c>
    </row>
    <row r="43" spans="2:8" x14ac:dyDescent="0.25">
      <c r="B43" s="23" t="s">
        <v>12</v>
      </c>
      <c r="C43" s="23">
        <v>4133.8500000000004</v>
      </c>
      <c r="D43" s="29">
        <v>0.79</v>
      </c>
      <c r="E43" s="21">
        <f t="shared" si="4"/>
        <v>123.10412000000001</v>
      </c>
      <c r="F43" s="22">
        <f t="shared" si="5"/>
        <v>4547.2350000000006</v>
      </c>
      <c r="G43" s="26">
        <f t="shared" si="6"/>
        <v>10.000000000000005</v>
      </c>
      <c r="H43" s="21">
        <f t="shared" si="7"/>
        <v>135.41453200000001</v>
      </c>
    </row>
    <row r="44" spans="2:8" x14ac:dyDescent="0.25">
      <c r="B44" s="23" t="s">
        <v>9</v>
      </c>
      <c r="C44" s="23">
        <v>703.7</v>
      </c>
      <c r="D44" s="29">
        <v>0.76</v>
      </c>
      <c r="E44" s="21">
        <f t="shared" si="4"/>
        <v>118.42928000000001</v>
      </c>
      <c r="F44" s="22">
        <f t="shared" si="5"/>
        <v>774.07000000000016</v>
      </c>
      <c r="G44" s="26">
        <f t="shared" si="6"/>
        <v>10.000000000000016</v>
      </c>
      <c r="H44" s="21">
        <f t="shared" si="7"/>
        <v>130.27220800000003</v>
      </c>
    </row>
    <row r="45" spans="2:8" x14ac:dyDescent="0.25">
      <c r="B45" s="23" t="s">
        <v>16</v>
      </c>
      <c r="C45" s="23">
        <v>971.9</v>
      </c>
      <c r="D45" s="29">
        <v>0.72</v>
      </c>
      <c r="E45" s="21">
        <f t="shared" si="4"/>
        <v>112.19615999999998</v>
      </c>
      <c r="F45" s="22">
        <f t="shared" si="5"/>
        <v>1069.0900000000001</v>
      </c>
      <c r="G45" s="26">
        <f t="shared" si="6"/>
        <v>10.000000000000018</v>
      </c>
      <c r="H45" s="21">
        <f t="shared" si="7"/>
        <v>123.41577599999999</v>
      </c>
    </row>
    <row r="46" spans="2:8" x14ac:dyDescent="0.25">
      <c r="B46" s="23" t="s">
        <v>93</v>
      </c>
      <c r="C46" s="23">
        <v>754.4</v>
      </c>
      <c r="D46" s="29">
        <v>0.66</v>
      </c>
      <c r="E46" s="21">
        <f t="shared" si="4"/>
        <v>102.84647999999999</v>
      </c>
      <c r="F46" s="22">
        <f t="shared" si="5"/>
        <v>829.84</v>
      </c>
      <c r="G46" s="26">
        <f t="shared" si="6"/>
        <v>10.000000000000007</v>
      </c>
      <c r="H46" s="21">
        <f t="shared" si="7"/>
        <v>113.13112799999999</v>
      </c>
    </row>
    <row r="47" spans="2:8" x14ac:dyDescent="0.25">
      <c r="B47" s="23" t="s">
        <v>92</v>
      </c>
      <c r="C47" s="23">
        <v>1008.15</v>
      </c>
      <c r="D47" s="29">
        <v>0.65</v>
      </c>
      <c r="E47" s="21">
        <f t="shared" si="4"/>
        <v>101.2882</v>
      </c>
      <c r="F47" s="22">
        <f t="shared" si="5"/>
        <v>1108.9650000000001</v>
      </c>
      <c r="G47" s="26">
        <f t="shared" si="6"/>
        <v>10.000000000000018</v>
      </c>
      <c r="H47" s="21">
        <f t="shared" si="7"/>
        <v>111.41702000000002</v>
      </c>
    </row>
    <row r="48" spans="2:8" x14ac:dyDescent="0.25">
      <c r="B48" s="23" t="s">
        <v>14</v>
      </c>
      <c r="C48" s="23">
        <v>468.1</v>
      </c>
      <c r="D48" s="29">
        <v>0.64</v>
      </c>
      <c r="E48" s="21">
        <f t="shared" si="4"/>
        <v>99.729920000000007</v>
      </c>
      <c r="F48" s="22">
        <f t="shared" si="5"/>
        <v>514.91000000000008</v>
      </c>
      <c r="G48" s="26">
        <f t="shared" si="6"/>
        <v>10.000000000000012</v>
      </c>
      <c r="H48" s="21">
        <f t="shared" si="7"/>
        <v>109.70291200000003</v>
      </c>
    </row>
    <row r="49" spans="2:8" x14ac:dyDescent="0.25">
      <c r="B49" s="23" t="s">
        <v>45</v>
      </c>
      <c r="C49" s="23">
        <v>792.85</v>
      </c>
      <c r="D49" s="29">
        <v>0.64</v>
      </c>
      <c r="E49" s="21">
        <f t="shared" si="4"/>
        <v>99.729920000000007</v>
      </c>
      <c r="F49" s="22">
        <f t="shared" si="5"/>
        <v>872.1350000000001</v>
      </c>
      <c r="G49" s="26">
        <f t="shared" si="6"/>
        <v>10.000000000000011</v>
      </c>
      <c r="H49" s="21">
        <f t="shared" si="7"/>
        <v>109.70291200000003</v>
      </c>
    </row>
    <row r="50" spans="2:8" x14ac:dyDescent="0.25">
      <c r="B50" s="23" t="s">
        <v>77</v>
      </c>
      <c r="C50" s="23">
        <v>3649.65</v>
      </c>
      <c r="D50" s="29">
        <v>0.63</v>
      </c>
      <c r="E50" s="21">
        <f t="shared" si="4"/>
        <v>98.171639999999982</v>
      </c>
      <c r="F50" s="22">
        <f t="shared" si="5"/>
        <v>4014.6150000000002</v>
      </c>
      <c r="G50" s="26">
        <f t="shared" si="6"/>
        <v>10.000000000000004</v>
      </c>
      <c r="H50" s="21">
        <f t="shared" si="7"/>
        <v>107.98880399999999</v>
      </c>
    </row>
    <row r="51" spans="2:8" x14ac:dyDescent="0.25">
      <c r="B51" s="23" t="s">
        <v>36</v>
      </c>
      <c r="C51" s="23">
        <v>117.7</v>
      </c>
      <c r="D51" s="29">
        <v>0.63</v>
      </c>
      <c r="E51" s="21">
        <f t="shared" si="4"/>
        <v>98.171639999999982</v>
      </c>
      <c r="F51" s="22">
        <f t="shared" si="5"/>
        <v>129.47000000000003</v>
      </c>
      <c r="G51" s="26">
        <f t="shared" si="6"/>
        <v>10.00000000000002</v>
      </c>
      <c r="H51" s="21">
        <f t="shared" si="7"/>
        <v>107.988804</v>
      </c>
    </row>
    <row r="52" spans="2:8" x14ac:dyDescent="0.25">
      <c r="B52" s="23" t="s">
        <v>19</v>
      </c>
      <c r="C52" s="23">
        <v>2671.15</v>
      </c>
      <c r="D52" s="29">
        <v>0.55000000000000004</v>
      </c>
      <c r="E52" s="21">
        <f t="shared" si="4"/>
        <v>85.705400000000012</v>
      </c>
      <c r="F52" s="22">
        <f t="shared" si="5"/>
        <v>2938.2650000000003</v>
      </c>
      <c r="G52" s="26">
        <f t="shared" si="6"/>
        <v>10.000000000000009</v>
      </c>
      <c r="H52" s="21">
        <f t="shared" si="7"/>
        <v>94.27594000000002</v>
      </c>
    </row>
    <row r="53" spans="2:8" x14ac:dyDescent="0.25">
      <c r="B53" s="23" t="s">
        <v>22</v>
      </c>
      <c r="C53" s="23">
        <v>2902.6</v>
      </c>
      <c r="D53" s="29">
        <v>0.55000000000000004</v>
      </c>
      <c r="E53" s="21">
        <f t="shared" si="4"/>
        <v>85.705400000000012</v>
      </c>
      <c r="F53" s="22">
        <f t="shared" si="5"/>
        <v>3192.86</v>
      </c>
      <c r="G53" s="26">
        <f t="shared" si="6"/>
        <v>10.000000000000007</v>
      </c>
      <c r="H53" s="21">
        <f t="shared" si="7"/>
        <v>94.27594000000002</v>
      </c>
    </row>
    <row r="54" spans="2:8" x14ac:dyDescent="0.25">
      <c r="B54" s="23" t="s">
        <v>83</v>
      </c>
      <c r="C54" s="23">
        <v>27504.6</v>
      </c>
      <c r="D54" s="29">
        <v>0.54</v>
      </c>
      <c r="E54" s="21">
        <f t="shared" si="4"/>
        <v>84.147120000000001</v>
      </c>
      <c r="F54" s="22">
        <f t="shared" si="5"/>
        <v>30255.06</v>
      </c>
      <c r="G54" s="26">
        <f t="shared" si="6"/>
        <v>10.000000000000011</v>
      </c>
      <c r="H54" s="21">
        <f t="shared" si="7"/>
        <v>92.56183200000001</v>
      </c>
    </row>
    <row r="55" spans="2:8" x14ac:dyDescent="0.25">
      <c r="B55" s="23" t="s">
        <v>17</v>
      </c>
      <c r="C55" s="23">
        <v>146.65</v>
      </c>
      <c r="D55" s="29">
        <v>0.45</v>
      </c>
      <c r="E55" s="21">
        <f t="shared" si="4"/>
        <v>70.122600000000006</v>
      </c>
      <c r="F55" s="22">
        <f t="shared" si="5"/>
        <v>161.31500000000003</v>
      </c>
      <c r="G55" s="26">
        <f t="shared" si="6"/>
        <v>10.000000000000012</v>
      </c>
      <c r="H55" s="21">
        <f t="shared" si="7"/>
        <v>77.134860000000018</v>
      </c>
    </row>
    <row r="56" spans="2:8" x14ac:dyDescent="0.25">
      <c r="B56" s="23" t="s">
        <v>28</v>
      </c>
      <c r="C56" s="23">
        <v>107.9</v>
      </c>
      <c r="D56" s="29">
        <v>0.4</v>
      </c>
      <c r="E56" s="21">
        <f t="shared" si="4"/>
        <v>62.331199999999995</v>
      </c>
      <c r="F56" s="22">
        <f t="shared" si="5"/>
        <v>118.69000000000001</v>
      </c>
      <c r="G56" s="26">
        <f t="shared" si="6"/>
        <v>10.000000000000005</v>
      </c>
      <c r="H56" s="21">
        <f t="shared" si="7"/>
        <v>68.564319999999995</v>
      </c>
    </row>
    <row r="57" spans="2:8" x14ac:dyDescent="0.25">
      <c r="B57" s="23"/>
      <c r="C57" s="23"/>
      <c r="D57" s="24"/>
      <c r="E57" s="21"/>
      <c r="F57" s="22"/>
      <c r="G57" s="21"/>
      <c r="H57" s="21"/>
    </row>
    <row r="58" spans="2:8" ht="21" x14ac:dyDescent="0.35">
      <c r="B58" s="16"/>
      <c r="C58" s="16"/>
      <c r="D58" s="25">
        <f>SUM(D7:D57)</f>
        <v>99.970000000000013</v>
      </c>
      <c r="E58" s="17">
        <v>15582.8</v>
      </c>
      <c r="F58" s="18"/>
      <c r="G58" s="19"/>
      <c r="H58" s="17">
        <f>SUM(H7:H57)</f>
        <v>17135.937676000005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6"/>
  <sheetViews>
    <sheetView zoomScale="90" zoomScaleNormal="90" workbookViewId="0">
      <selection activeCell="D14" sqref="D14"/>
    </sheetView>
  </sheetViews>
  <sheetFormatPr defaultRowHeight="15" x14ac:dyDescent="0.25"/>
  <cols>
    <col min="1" max="1" width="2.7109375" customWidth="1"/>
    <col min="2" max="2" width="1.5703125" customWidth="1"/>
    <col min="3" max="3" width="28.28515625" bestFit="1" customWidth="1"/>
    <col min="4" max="4" width="12.140625" style="42" customWidth="1"/>
    <col min="5" max="5" width="12.85546875" style="42" customWidth="1"/>
    <col min="6" max="6" width="12.7109375" style="42" customWidth="1"/>
    <col min="7" max="7" width="11.140625" customWidth="1"/>
    <col min="8" max="8" width="11.7109375" customWidth="1"/>
    <col min="9" max="21" width="10.42578125" bestFit="1" customWidth="1"/>
    <col min="22" max="24" width="12" customWidth="1"/>
  </cols>
  <sheetData>
    <row r="2" spans="3:21" x14ac:dyDescent="0.25">
      <c r="C2" s="33" t="s">
        <v>64</v>
      </c>
      <c r="D2" s="35">
        <v>44348</v>
      </c>
      <c r="E2" s="35">
        <v>44317</v>
      </c>
      <c r="F2" s="35">
        <v>44287</v>
      </c>
      <c r="G2" s="35">
        <v>44197</v>
      </c>
      <c r="H2" s="35">
        <v>44166</v>
      </c>
      <c r="I2" s="35">
        <v>44013</v>
      </c>
      <c r="J2" s="35">
        <v>43952</v>
      </c>
      <c r="K2" s="35">
        <v>43922</v>
      </c>
      <c r="L2" s="35">
        <v>43891</v>
      </c>
      <c r="M2" s="35">
        <v>43739</v>
      </c>
      <c r="N2" s="35">
        <v>43709</v>
      </c>
      <c r="O2" s="35">
        <v>43678</v>
      </c>
      <c r="P2" s="35">
        <v>43647</v>
      </c>
      <c r="Q2" s="35">
        <v>43617</v>
      </c>
      <c r="R2" s="35">
        <v>43586</v>
      </c>
      <c r="S2" s="36">
        <v>43556</v>
      </c>
      <c r="T2" s="36">
        <v>43525</v>
      </c>
      <c r="U2" s="36">
        <v>43497</v>
      </c>
    </row>
    <row r="3" spans="3:21" x14ac:dyDescent="0.25">
      <c r="C3" s="34" t="s">
        <v>72</v>
      </c>
      <c r="D3" s="41">
        <v>37.199999999999996</v>
      </c>
      <c r="E3" s="41">
        <v>38.060000000000009</v>
      </c>
      <c r="F3" s="41">
        <v>37.809999999999995</v>
      </c>
      <c r="G3" s="41">
        <v>38.119999999999997</v>
      </c>
      <c r="H3" s="37">
        <v>38.78</v>
      </c>
      <c r="I3" s="37">
        <v>33.160000000000004</v>
      </c>
      <c r="J3" s="37">
        <v>33.340000000000003</v>
      </c>
      <c r="K3" s="37">
        <v>36.190000000000005</v>
      </c>
      <c r="L3" s="37">
        <v>36.51</v>
      </c>
      <c r="M3" s="38">
        <v>39.47999999999999</v>
      </c>
      <c r="N3" s="38">
        <v>39.290000000000013</v>
      </c>
      <c r="O3" s="38">
        <v>39.47999999999999</v>
      </c>
      <c r="P3" s="38">
        <v>40.250000000000007</v>
      </c>
      <c r="Q3" s="38">
        <v>40.390000000000008</v>
      </c>
      <c r="R3" s="38">
        <v>39.869999999999997</v>
      </c>
      <c r="S3" s="38">
        <v>37.949999999999996</v>
      </c>
      <c r="T3" s="38">
        <v>38.85</v>
      </c>
      <c r="U3" s="38">
        <v>37.190000000000005</v>
      </c>
    </row>
    <row r="4" spans="3:21" x14ac:dyDescent="0.25">
      <c r="C4" s="34" t="s">
        <v>66</v>
      </c>
      <c r="D4" s="41">
        <v>17.43</v>
      </c>
      <c r="E4" s="41">
        <v>16.149999999999999</v>
      </c>
      <c r="F4" s="41">
        <v>16.529999999999998</v>
      </c>
      <c r="G4" s="41">
        <v>17.13</v>
      </c>
      <c r="H4" s="37">
        <v>16.28</v>
      </c>
      <c r="I4" s="37">
        <v>16.11</v>
      </c>
      <c r="J4" s="37">
        <v>14.66</v>
      </c>
      <c r="K4" s="37">
        <v>14.48</v>
      </c>
      <c r="L4" s="37">
        <v>15.040000000000001</v>
      </c>
      <c r="M4" s="38">
        <v>13.009999999999998</v>
      </c>
      <c r="N4" s="38">
        <v>13.879999999999999</v>
      </c>
      <c r="O4" s="38">
        <v>15.360000000000001</v>
      </c>
      <c r="P4" s="38">
        <v>14.8</v>
      </c>
      <c r="Q4" s="38">
        <v>13.709999999999999</v>
      </c>
      <c r="R4" s="38">
        <v>13.76</v>
      </c>
      <c r="S4" s="38">
        <v>14.459999999999999</v>
      </c>
      <c r="T4" s="38">
        <v>13.66</v>
      </c>
      <c r="U4" s="38">
        <v>14.83</v>
      </c>
    </row>
    <row r="5" spans="3:21" x14ac:dyDescent="0.25">
      <c r="C5" s="34" t="s">
        <v>73</v>
      </c>
      <c r="D5" s="41">
        <v>11.09</v>
      </c>
      <c r="E5" s="41">
        <v>11.02</v>
      </c>
      <c r="F5" s="41">
        <v>11.100000000000001</v>
      </c>
      <c r="G5" s="41">
        <v>11.06</v>
      </c>
      <c r="H5" s="37">
        <v>11.53</v>
      </c>
      <c r="I5" s="37">
        <v>12.639999999999999</v>
      </c>
      <c r="J5" s="37">
        <v>13.41</v>
      </c>
      <c r="K5" s="37">
        <v>13.080000000000002</v>
      </c>
      <c r="L5" s="37">
        <v>14.46</v>
      </c>
      <c r="M5" s="38">
        <v>12.39</v>
      </c>
      <c r="N5" s="38">
        <v>12.350000000000001</v>
      </c>
      <c r="O5" s="38">
        <v>11.040000000000001</v>
      </c>
      <c r="P5" s="38">
        <v>11.000000000000002</v>
      </c>
      <c r="Q5" s="38">
        <v>10.66</v>
      </c>
      <c r="R5" s="38">
        <v>10.74</v>
      </c>
      <c r="S5" s="38">
        <v>11.239999999999998</v>
      </c>
      <c r="T5" s="38">
        <v>11.299999999999999</v>
      </c>
      <c r="U5" s="38">
        <v>10.81</v>
      </c>
    </row>
    <row r="6" spans="3:21" x14ac:dyDescent="0.25">
      <c r="C6" s="31" t="s">
        <v>84</v>
      </c>
      <c r="D6" s="41">
        <v>11.68</v>
      </c>
      <c r="E6" s="41">
        <v>12.04</v>
      </c>
      <c r="F6" s="41">
        <v>11.79</v>
      </c>
      <c r="G6" s="41">
        <v>11.99</v>
      </c>
      <c r="H6" s="37">
        <v>12.49</v>
      </c>
      <c r="I6" s="37">
        <v>16.18</v>
      </c>
      <c r="J6" s="37">
        <v>14.290000000000001</v>
      </c>
      <c r="K6" s="37">
        <v>13.919999999999998</v>
      </c>
      <c r="L6" s="37">
        <v>12.45</v>
      </c>
      <c r="M6" s="39">
        <v>15.3</v>
      </c>
      <c r="N6" s="39">
        <v>14.74</v>
      </c>
      <c r="O6" s="39">
        <v>14.42</v>
      </c>
      <c r="P6" s="39">
        <v>13.97</v>
      </c>
      <c r="Q6" s="39">
        <v>14.37</v>
      </c>
      <c r="R6" s="39">
        <v>14.740000000000002</v>
      </c>
      <c r="S6" s="39">
        <v>15.31</v>
      </c>
      <c r="T6" s="39">
        <v>15.3</v>
      </c>
      <c r="U6" s="39">
        <v>15.440000000000001</v>
      </c>
    </row>
    <row r="7" spans="3:21" x14ac:dyDescent="0.25">
      <c r="C7" s="34" t="s">
        <v>67</v>
      </c>
      <c r="D7" s="41">
        <v>5.34</v>
      </c>
      <c r="E7" s="41">
        <v>5.34</v>
      </c>
      <c r="F7" s="41">
        <v>5.23</v>
      </c>
      <c r="G7" s="41">
        <v>5.9099999999999993</v>
      </c>
      <c r="H7" s="37">
        <v>5.39</v>
      </c>
      <c r="I7" s="37">
        <v>5.61</v>
      </c>
      <c r="J7" s="37">
        <v>5.55</v>
      </c>
      <c r="K7" s="37">
        <v>5</v>
      </c>
      <c r="L7" s="37">
        <v>4.54</v>
      </c>
      <c r="M7" s="38">
        <v>6.1099999999999994</v>
      </c>
      <c r="N7" s="38">
        <v>5.5200000000000005</v>
      </c>
      <c r="O7" s="38">
        <v>5.42</v>
      </c>
      <c r="P7" s="38">
        <v>5.16</v>
      </c>
      <c r="Q7" s="38">
        <v>5.71</v>
      </c>
      <c r="R7" s="38">
        <v>5.9399999999999995</v>
      </c>
      <c r="S7" s="38">
        <v>6.11</v>
      </c>
      <c r="T7" s="38">
        <v>6.09</v>
      </c>
      <c r="U7" s="38">
        <v>6.58</v>
      </c>
    </row>
    <row r="8" spans="3:21" x14ac:dyDescent="0.25">
      <c r="C8" s="34" t="s">
        <v>71</v>
      </c>
      <c r="D8" s="41">
        <v>1.82</v>
      </c>
      <c r="E8" s="41">
        <v>1.92</v>
      </c>
      <c r="F8" s="41">
        <v>2.0499999999999998</v>
      </c>
      <c r="G8" s="41">
        <v>2.2599999999999998</v>
      </c>
      <c r="H8" s="37">
        <v>2.0299999999999998</v>
      </c>
      <c r="I8" s="37">
        <v>3.2</v>
      </c>
      <c r="J8" s="37">
        <v>3.59</v>
      </c>
      <c r="K8" s="37">
        <v>3.1599999999999997</v>
      </c>
      <c r="L8" s="37">
        <v>3.13</v>
      </c>
      <c r="M8" s="38">
        <v>1.78</v>
      </c>
      <c r="N8" s="38">
        <v>1.94</v>
      </c>
      <c r="O8" s="38">
        <v>1.94</v>
      </c>
      <c r="P8" s="38">
        <v>1.8699999999999999</v>
      </c>
      <c r="Q8" s="38">
        <v>1.84</v>
      </c>
      <c r="R8" s="38">
        <v>1.71</v>
      </c>
      <c r="S8" s="38">
        <v>1.6199999999999999</v>
      </c>
      <c r="T8" s="38">
        <v>1.5099999999999998</v>
      </c>
      <c r="U8" s="38">
        <v>1.5499999999999998</v>
      </c>
    </row>
    <row r="9" spans="3:21" x14ac:dyDescent="0.25">
      <c r="C9" s="34" t="s">
        <v>69</v>
      </c>
      <c r="D9" s="41">
        <v>2.66</v>
      </c>
      <c r="E9" s="41">
        <v>2.63</v>
      </c>
      <c r="F9" s="41">
        <v>2.56</v>
      </c>
      <c r="G9" s="41">
        <v>2.74</v>
      </c>
      <c r="H9" s="37">
        <v>2.61</v>
      </c>
      <c r="I9" s="37">
        <v>2.38</v>
      </c>
      <c r="J9" s="37">
        <v>2.89</v>
      </c>
      <c r="K9" s="37">
        <v>2.7</v>
      </c>
      <c r="L9" s="37">
        <v>2.79</v>
      </c>
      <c r="M9" s="38">
        <v>3.72</v>
      </c>
      <c r="N9" s="38">
        <v>3.86</v>
      </c>
      <c r="O9" s="38">
        <v>3.65</v>
      </c>
      <c r="P9" s="38">
        <v>3.78</v>
      </c>
      <c r="Q9" s="38">
        <v>3.99</v>
      </c>
      <c r="R9" s="38">
        <v>4</v>
      </c>
      <c r="S9" s="38">
        <v>3.51</v>
      </c>
      <c r="T9" s="38">
        <v>3.66</v>
      </c>
      <c r="U9" s="38">
        <v>3.69</v>
      </c>
    </row>
    <row r="10" spans="3:21" x14ac:dyDescent="0.25">
      <c r="C10" s="34" t="s">
        <v>70</v>
      </c>
      <c r="D10" s="41">
        <v>3.58</v>
      </c>
      <c r="E10" s="41">
        <v>3.54</v>
      </c>
      <c r="F10" s="41">
        <v>3.66</v>
      </c>
      <c r="G10" s="41">
        <v>3.4699999999999998</v>
      </c>
      <c r="H10" s="37">
        <v>3.61</v>
      </c>
      <c r="I10" s="37">
        <v>3.1799999999999997</v>
      </c>
      <c r="J10" s="37">
        <v>3.3499999999999996</v>
      </c>
      <c r="K10" s="37">
        <v>3.11</v>
      </c>
      <c r="L10" s="37">
        <v>2.72</v>
      </c>
      <c r="M10" s="38">
        <v>2.15</v>
      </c>
      <c r="N10" s="38">
        <v>2.0699999999999998</v>
      </c>
      <c r="O10" s="38">
        <v>2.33</v>
      </c>
      <c r="P10" s="38">
        <v>2.31</v>
      </c>
      <c r="Q10" s="38">
        <v>2.15</v>
      </c>
      <c r="R10" s="38">
        <v>2.21</v>
      </c>
      <c r="S10" s="38">
        <v>2.4299999999999997</v>
      </c>
      <c r="T10" s="38">
        <v>2.42</v>
      </c>
      <c r="U10" s="38">
        <v>2.5300000000000002</v>
      </c>
    </row>
    <row r="11" spans="3:21" x14ac:dyDescent="0.25">
      <c r="C11" s="34" t="s">
        <v>68</v>
      </c>
      <c r="D11" s="41">
        <v>3.5599999999999996</v>
      </c>
      <c r="E11" s="41">
        <v>3.6300000000000003</v>
      </c>
      <c r="F11" s="41">
        <v>3.65</v>
      </c>
      <c r="G11" s="41">
        <v>2.38</v>
      </c>
      <c r="H11" s="37">
        <v>2.5</v>
      </c>
      <c r="I11" s="37">
        <v>2.15</v>
      </c>
      <c r="J11" s="37">
        <v>2.7</v>
      </c>
      <c r="K11" s="37">
        <v>2.6199999999999997</v>
      </c>
      <c r="L11" s="37">
        <v>2.52</v>
      </c>
      <c r="M11" s="38">
        <v>2.9299999999999997</v>
      </c>
      <c r="N11" s="38">
        <v>3.0300000000000002</v>
      </c>
      <c r="O11" s="38">
        <v>2.96</v>
      </c>
      <c r="P11" s="38">
        <v>3.29</v>
      </c>
      <c r="Q11" s="38">
        <v>3.6</v>
      </c>
      <c r="R11" s="38">
        <v>3.4299999999999997</v>
      </c>
      <c r="S11" s="38">
        <v>3.72</v>
      </c>
      <c r="T11" s="38">
        <v>3.6900000000000004</v>
      </c>
      <c r="U11" s="38">
        <v>3.81</v>
      </c>
    </row>
    <row r="12" spans="3:21" x14ac:dyDescent="0.25">
      <c r="C12" s="32" t="s">
        <v>85</v>
      </c>
      <c r="D12" s="41">
        <v>1.6800000000000002</v>
      </c>
      <c r="E12" s="41">
        <v>1.6400000000000001</v>
      </c>
      <c r="F12" s="41">
        <v>1.6600000000000001</v>
      </c>
      <c r="G12" s="41">
        <v>1.53</v>
      </c>
      <c r="H12" s="37">
        <v>1.61</v>
      </c>
      <c r="I12" s="37">
        <v>1.88</v>
      </c>
      <c r="J12" s="37">
        <v>2.2000000000000002</v>
      </c>
      <c r="K12" s="39">
        <v>2.13</v>
      </c>
      <c r="L12" s="39">
        <v>2.2599999999999998</v>
      </c>
      <c r="M12" s="39"/>
      <c r="N12" s="39"/>
      <c r="O12" s="39"/>
      <c r="P12" s="39"/>
      <c r="Q12" s="39"/>
      <c r="R12" s="39"/>
      <c r="S12" s="39"/>
      <c r="T12" s="39"/>
      <c r="U12" s="39"/>
    </row>
    <row r="13" spans="3:21" x14ac:dyDescent="0.25">
      <c r="C13" s="34" t="s">
        <v>74</v>
      </c>
      <c r="D13" s="41">
        <v>2.5299999999999998</v>
      </c>
      <c r="E13" s="41">
        <v>2.5300000000000002</v>
      </c>
      <c r="F13" s="41">
        <v>2.59</v>
      </c>
      <c r="G13" s="41">
        <v>2.27</v>
      </c>
      <c r="H13" s="37">
        <v>2.1500000000000004</v>
      </c>
      <c r="I13" s="37">
        <v>2.17</v>
      </c>
      <c r="J13" s="37">
        <v>2.4099999999999997</v>
      </c>
      <c r="K13" s="37">
        <v>2.12</v>
      </c>
      <c r="L13" s="37">
        <v>2.2199999999999998</v>
      </c>
      <c r="M13" s="38">
        <v>1.5</v>
      </c>
      <c r="N13" s="38">
        <v>1.5699999999999998</v>
      </c>
      <c r="O13" s="38">
        <v>1.56</v>
      </c>
      <c r="P13" s="38">
        <v>1.69</v>
      </c>
      <c r="Q13" s="38">
        <v>1.74</v>
      </c>
      <c r="R13" s="38">
        <v>1.76</v>
      </c>
      <c r="S13" s="38">
        <v>1.77</v>
      </c>
      <c r="T13" s="38">
        <v>1.6099999999999999</v>
      </c>
      <c r="U13" s="38">
        <v>1.63</v>
      </c>
    </row>
    <row r="14" spans="3:21" x14ac:dyDescent="0.25">
      <c r="C14" s="34" t="s">
        <v>65</v>
      </c>
      <c r="D14" s="41">
        <v>0.76</v>
      </c>
      <c r="E14" s="41">
        <v>0.84</v>
      </c>
      <c r="F14" s="41">
        <v>0.84</v>
      </c>
      <c r="G14" s="41">
        <v>0.63</v>
      </c>
      <c r="H14" s="37">
        <v>0.59</v>
      </c>
      <c r="I14" s="37">
        <v>0.51</v>
      </c>
      <c r="J14" s="37">
        <v>0.63</v>
      </c>
      <c r="K14" s="37">
        <v>0.55000000000000004</v>
      </c>
      <c r="L14" s="37">
        <v>0.54</v>
      </c>
      <c r="M14" s="38">
        <v>0.64</v>
      </c>
      <c r="N14" s="38">
        <v>0.69</v>
      </c>
      <c r="O14" s="38">
        <v>0.64</v>
      </c>
      <c r="P14" s="38">
        <v>0.66</v>
      </c>
      <c r="Q14" s="38">
        <v>0.67</v>
      </c>
      <c r="R14" s="38">
        <v>0.68</v>
      </c>
      <c r="S14" s="38">
        <v>0.65</v>
      </c>
      <c r="T14" s="38">
        <v>0.64</v>
      </c>
      <c r="U14" s="38">
        <v>0.59</v>
      </c>
    </row>
    <row r="15" spans="3:21" x14ac:dyDescent="0.25">
      <c r="C15" s="34" t="s">
        <v>75</v>
      </c>
      <c r="D15" s="41">
        <v>0.64</v>
      </c>
      <c r="E15" s="41">
        <v>0.67</v>
      </c>
      <c r="F15" s="41">
        <v>0.53</v>
      </c>
      <c r="G15" s="41">
        <v>0.52</v>
      </c>
      <c r="H15" s="37">
        <v>0.43</v>
      </c>
      <c r="I15" s="37">
        <v>0.56000000000000005</v>
      </c>
      <c r="J15" s="37">
        <v>0.56000000000000005</v>
      </c>
      <c r="K15" s="37">
        <v>0.56000000000000005</v>
      </c>
      <c r="L15" s="37">
        <v>0.5</v>
      </c>
      <c r="M15" s="38">
        <v>0.67</v>
      </c>
      <c r="N15" s="38">
        <v>0.7</v>
      </c>
      <c r="O15" s="38">
        <v>0.69</v>
      </c>
      <c r="P15" s="38">
        <v>0.72</v>
      </c>
      <c r="Q15" s="38">
        <v>0.72</v>
      </c>
      <c r="R15" s="38">
        <v>0.76</v>
      </c>
      <c r="S15" s="38">
        <v>0.75</v>
      </c>
      <c r="T15" s="38">
        <v>0.75</v>
      </c>
      <c r="U15" s="38">
        <v>0.75</v>
      </c>
    </row>
    <row r="16" spans="3:21" x14ac:dyDescent="0.25">
      <c r="C16" s="34" t="s">
        <v>76</v>
      </c>
      <c r="D16" s="41">
        <v>0</v>
      </c>
      <c r="E16" s="41">
        <v>0</v>
      </c>
      <c r="F16" s="41">
        <v>0</v>
      </c>
      <c r="G16" s="41">
        <v>0</v>
      </c>
      <c r="H16" s="37">
        <v>0</v>
      </c>
      <c r="I16" s="37">
        <v>0.27</v>
      </c>
      <c r="J16" s="37">
        <v>0.42</v>
      </c>
      <c r="K16" s="37">
        <v>0.35</v>
      </c>
      <c r="L16" s="37">
        <v>0.32</v>
      </c>
      <c r="M16" s="38">
        <v>0.33</v>
      </c>
      <c r="N16" s="38">
        <v>0.35</v>
      </c>
      <c r="O16" s="38">
        <v>0.49</v>
      </c>
      <c r="P16" s="38">
        <v>0.48</v>
      </c>
      <c r="Q16" s="38">
        <v>0.42</v>
      </c>
      <c r="R16" s="38">
        <v>0.41</v>
      </c>
      <c r="S16" s="38">
        <v>0.51</v>
      </c>
      <c r="T16" s="38">
        <v>0.53</v>
      </c>
      <c r="U16" s="38">
        <v>0.6</v>
      </c>
    </row>
  </sheetData>
  <sortState ref="C4:V17">
    <sortCondition descending="1" ref="L4:L17"/>
  </sortState>
  <conditionalFormatting sqref="D3:U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U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U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U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U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U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U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U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U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L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U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U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U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U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0"/>
  <sheetViews>
    <sheetView tabSelected="1" workbookViewId="0">
      <selection activeCell="G8" sqref="G8"/>
    </sheetView>
  </sheetViews>
  <sheetFormatPr defaultRowHeight="15" x14ac:dyDescent="0.25"/>
  <cols>
    <col min="3" max="3" width="15.28515625" customWidth="1"/>
    <col min="4" max="4" width="19.140625" customWidth="1"/>
    <col min="5" max="5" width="35.42578125" bestFit="1" customWidth="1"/>
    <col min="6" max="6" width="19.7109375" bestFit="1" customWidth="1"/>
  </cols>
  <sheetData>
    <row r="4" spans="3:6" x14ac:dyDescent="0.25">
      <c r="C4" s="43" t="s">
        <v>60</v>
      </c>
      <c r="D4" s="43"/>
      <c r="E4" s="43"/>
      <c r="F4" s="43"/>
    </row>
    <row r="5" spans="3:6" x14ac:dyDescent="0.25">
      <c r="C5" s="27" t="s">
        <v>51</v>
      </c>
      <c r="D5" s="30">
        <v>43192</v>
      </c>
      <c r="E5" s="27" t="s">
        <v>52</v>
      </c>
      <c r="F5" s="44" t="s">
        <v>53</v>
      </c>
    </row>
    <row r="6" spans="3:6" x14ac:dyDescent="0.25">
      <c r="C6" s="27" t="s">
        <v>51</v>
      </c>
      <c r="D6" s="30">
        <v>43192</v>
      </c>
      <c r="E6" s="27" t="s">
        <v>54</v>
      </c>
      <c r="F6" s="44" t="s">
        <v>53</v>
      </c>
    </row>
    <row r="7" spans="3:6" x14ac:dyDescent="0.25">
      <c r="C7" s="27" t="s">
        <v>51</v>
      </c>
      <c r="D7" s="30">
        <v>43192</v>
      </c>
      <c r="E7" s="27" t="s">
        <v>55</v>
      </c>
      <c r="F7" s="44" t="s">
        <v>53</v>
      </c>
    </row>
    <row r="8" spans="3:6" x14ac:dyDescent="0.25">
      <c r="C8" s="27" t="s">
        <v>51</v>
      </c>
      <c r="D8" s="30">
        <v>43192</v>
      </c>
      <c r="E8" s="27" t="s">
        <v>56</v>
      </c>
      <c r="F8" s="45" t="s">
        <v>57</v>
      </c>
    </row>
    <row r="9" spans="3:6" x14ac:dyDescent="0.25">
      <c r="C9" s="27" t="s">
        <v>51</v>
      </c>
      <c r="D9" s="30">
        <v>43192</v>
      </c>
      <c r="E9" s="27" t="s">
        <v>58</v>
      </c>
      <c r="F9" s="45" t="s">
        <v>57</v>
      </c>
    </row>
    <row r="10" spans="3:6" x14ac:dyDescent="0.25">
      <c r="C10" s="27" t="s">
        <v>51</v>
      </c>
      <c r="D10" s="30">
        <v>43192</v>
      </c>
      <c r="E10" s="27" t="s">
        <v>59</v>
      </c>
      <c r="F10" s="45" t="s">
        <v>57</v>
      </c>
    </row>
    <row r="11" spans="3:6" x14ac:dyDescent="0.25">
      <c r="C11" s="27" t="s">
        <v>51</v>
      </c>
      <c r="D11" s="30">
        <v>43371</v>
      </c>
      <c r="E11" s="27" t="s">
        <v>62</v>
      </c>
      <c r="F11" s="44" t="s">
        <v>53</v>
      </c>
    </row>
    <row r="12" spans="3:6" x14ac:dyDescent="0.25">
      <c r="C12" s="27" t="s">
        <v>51</v>
      </c>
      <c r="D12" s="30">
        <v>43371</v>
      </c>
      <c r="E12" s="27" t="s">
        <v>63</v>
      </c>
      <c r="F12" s="45" t="s">
        <v>57</v>
      </c>
    </row>
    <row r="13" spans="3:6" x14ac:dyDescent="0.25">
      <c r="C13" s="27" t="s">
        <v>51</v>
      </c>
      <c r="D13" s="30">
        <v>43553</v>
      </c>
      <c r="E13" s="28" t="s">
        <v>78</v>
      </c>
      <c r="F13" s="44" t="s">
        <v>53</v>
      </c>
    </row>
    <row r="14" spans="3:6" x14ac:dyDescent="0.25">
      <c r="C14" s="27" t="s">
        <v>51</v>
      </c>
      <c r="D14" s="30">
        <v>43553</v>
      </c>
      <c r="E14" s="28" t="s">
        <v>79</v>
      </c>
      <c r="F14" s="45" t="s">
        <v>57</v>
      </c>
    </row>
    <row r="15" spans="3:6" x14ac:dyDescent="0.25">
      <c r="C15" s="27" t="s">
        <v>51</v>
      </c>
      <c r="D15" s="30">
        <v>43735</v>
      </c>
      <c r="E15" s="28" t="s">
        <v>80</v>
      </c>
      <c r="F15" s="44" t="s">
        <v>53</v>
      </c>
    </row>
    <row r="16" spans="3:6" x14ac:dyDescent="0.25">
      <c r="C16" s="27" t="s">
        <v>51</v>
      </c>
      <c r="D16" s="30">
        <v>43735</v>
      </c>
      <c r="E16" s="28" t="s">
        <v>81</v>
      </c>
      <c r="F16" s="45" t="s">
        <v>57</v>
      </c>
    </row>
    <row r="17" spans="3:6" x14ac:dyDescent="0.25">
      <c r="C17" s="27" t="s">
        <v>51</v>
      </c>
      <c r="D17" s="30">
        <v>43909</v>
      </c>
      <c r="E17" s="28" t="s">
        <v>86</v>
      </c>
      <c r="F17" s="44" t="s">
        <v>53</v>
      </c>
    </row>
    <row r="18" spans="3:6" x14ac:dyDescent="0.25">
      <c r="C18" s="27" t="s">
        <v>51</v>
      </c>
      <c r="D18" s="30">
        <v>43909</v>
      </c>
      <c r="E18" s="28" t="s">
        <v>87</v>
      </c>
      <c r="F18" s="45" t="s">
        <v>57</v>
      </c>
    </row>
    <row r="19" spans="3:6" x14ac:dyDescent="0.25">
      <c r="C19" s="27" t="s">
        <v>51</v>
      </c>
      <c r="D19" s="30">
        <v>44043</v>
      </c>
      <c r="E19" s="28" t="s">
        <v>89</v>
      </c>
      <c r="F19" s="44" t="s">
        <v>53</v>
      </c>
    </row>
    <row r="20" spans="3:6" x14ac:dyDescent="0.25">
      <c r="C20" s="27" t="s">
        <v>51</v>
      </c>
      <c r="D20" s="30">
        <v>44043</v>
      </c>
      <c r="E20" s="28" t="s">
        <v>90</v>
      </c>
      <c r="F20" s="45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MERANI</cp:lastModifiedBy>
  <dcterms:created xsi:type="dcterms:W3CDTF">2011-11-28T07:51:29Z</dcterms:created>
  <dcterms:modified xsi:type="dcterms:W3CDTF">2021-07-07T07:32:59Z</dcterms:modified>
</cp:coreProperties>
</file>