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sh\Work\Nooresh\Nifty calculator\May 2021\"/>
    </mc:Choice>
  </mc:AlternateContent>
  <xr:revisionPtr revIDLastSave="0" documentId="13_ncr:1_{96BA0B16-C8C9-4895-96E1-0425F3D3C14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81029"/>
</workbook>
</file>

<file path=xl/calcChain.xml><?xml version="1.0" encoding="utf-8"?>
<calcChain xmlns="http://schemas.openxmlformats.org/spreadsheetml/2006/main">
  <c r="G35" i="6" l="1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18" i="6"/>
  <c r="G18" i="6" s="1"/>
  <c r="F55" i="6"/>
  <c r="F54" i="6"/>
  <c r="F24" i="6"/>
  <c r="G24" i="6" s="1"/>
  <c r="F43" i="6"/>
  <c r="F51" i="6"/>
  <c r="F34" i="6"/>
  <c r="G34" i="6" s="1"/>
  <c r="F38" i="6"/>
  <c r="F12" i="6"/>
  <c r="G12" i="6" s="1"/>
  <c r="F22" i="6"/>
  <c r="G22" i="6" s="1"/>
  <c r="F52" i="6"/>
  <c r="F36" i="6"/>
  <c r="F7" i="6"/>
  <c r="G7" i="6" s="1"/>
  <c r="F45" i="6"/>
  <c r="F30" i="6"/>
  <c r="G30" i="6" s="1"/>
  <c r="F44" i="6"/>
  <c r="F25" i="6"/>
  <c r="G25" i="6" s="1"/>
  <c r="F26" i="6"/>
  <c r="G26" i="6" s="1"/>
  <c r="F46" i="6"/>
  <c r="F41" i="6"/>
  <c r="F48" i="6"/>
  <c r="F13" i="6"/>
  <c r="G13" i="6" s="1"/>
  <c r="E36" i="6"/>
  <c r="E12" i="6"/>
  <c r="E45" i="6"/>
  <c r="E29" i="6"/>
  <c r="E37" i="6"/>
  <c r="E49" i="6"/>
  <c r="E51" i="6"/>
  <c r="E31" i="6"/>
  <c r="E30" i="6"/>
  <c r="E44" i="6"/>
  <c r="E52" i="6"/>
  <c r="E22" i="6"/>
  <c r="E20" i="6"/>
  <c r="E16" i="6"/>
  <c r="E47" i="6"/>
  <c r="E28" i="6"/>
  <c r="E25" i="6"/>
  <c r="E34" i="6"/>
  <c r="E53" i="6"/>
  <c r="E7" i="6"/>
  <c r="E33" i="6"/>
  <c r="E9" i="6"/>
  <c r="E42" i="6"/>
  <c r="E19" i="6"/>
  <c r="E26" i="6"/>
  <c r="E18" i="6"/>
  <c r="E10" i="6"/>
  <c r="E15" i="6"/>
  <c r="E11" i="6"/>
  <c r="E55" i="6"/>
  <c r="E32" i="6"/>
  <c r="E35" i="6"/>
  <c r="E46" i="6"/>
  <c r="E41" i="6"/>
  <c r="E39" i="6"/>
  <c r="E43" i="6"/>
  <c r="E56" i="6"/>
  <c r="E23" i="6"/>
  <c r="E54" i="6"/>
  <c r="E24" i="6"/>
  <c r="E48" i="6"/>
  <c r="E13" i="6"/>
  <c r="E17" i="6"/>
  <c r="E8" i="6"/>
  <c r="E14" i="6"/>
  <c r="E27" i="6"/>
  <c r="E21" i="6"/>
  <c r="E40" i="6"/>
  <c r="E50" i="6"/>
  <c r="E38" i="6"/>
  <c r="F29" i="6"/>
  <c r="G29" i="6" s="1"/>
  <c r="F37" i="6"/>
  <c r="F49" i="6"/>
  <c r="F31" i="6"/>
  <c r="G31" i="6" s="1"/>
  <c r="F20" i="6"/>
  <c r="G20" i="6" s="1"/>
  <c r="F16" i="6"/>
  <c r="G16" i="6" s="1"/>
  <c r="F47" i="6"/>
  <c r="F28" i="6"/>
  <c r="G28" i="6" s="1"/>
  <c r="F53" i="6"/>
  <c r="F33" i="6"/>
  <c r="G33" i="6" s="1"/>
  <c r="F9" i="6"/>
  <c r="G9" i="6" s="1"/>
  <c r="F42" i="6"/>
  <c r="F19" i="6"/>
  <c r="G19" i="6" s="1"/>
  <c r="F10" i="6"/>
  <c r="G10" i="6" s="1"/>
  <c r="F15" i="6"/>
  <c r="G15" i="6" s="1"/>
  <c r="F11" i="6"/>
  <c r="G11" i="6" s="1"/>
  <c r="F32" i="6"/>
  <c r="G32" i="6" s="1"/>
  <c r="F35" i="6"/>
  <c r="F39" i="6"/>
  <c r="F56" i="6"/>
  <c r="F23" i="6"/>
  <c r="G23" i="6" s="1"/>
  <c r="F17" i="6"/>
  <c r="G17" i="6" s="1"/>
  <c r="F8" i="6"/>
  <c r="G8" i="6" s="1"/>
  <c r="F14" i="6"/>
  <c r="G14" i="6" s="1"/>
  <c r="F27" i="6"/>
  <c r="G27" i="6" s="1"/>
  <c r="F21" i="6"/>
  <c r="G21" i="6" s="1"/>
  <c r="F40" i="6"/>
  <c r="F50" i="6"/>
  <c r="D58" i="4" l="1"/>
  <c r="D58" i="6"/>
  <c r="H22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49" i="6"/>
  <c r="H56" i="6"/>
  <c r="H30" i="6"/>
  <c r="H31" i="6"/>
  <c r="H58" i="7" l="1"/>
  <c r="H16" i="6"/>
  <c r="H15" i="6"/>
  <c r="H9" i="6"/>
  <c r="H11" i="6"/>
  <c r="H7" i="6"/>
  <c r="H46" i="6"/>
  <c r="H29" i="6"/>
  <c r="H35" i="6"/>
  <c r="H38" i="6"/>
  <c r="H20" i="6"/>
  <c r="H14" i="6"/>
  <c r="H28" i="6"/>
  <c r="H10" i="6"/>
  <c r="H21" i="6"/>
  <c r="H50" i="6"/>
  <c r="H54" i="6"/>
  <c r="H44" i="6"/>
  <c r="H39" i="6"/>
  <c r="H36" i="6"/>
  <c r="H55" i="6"/>
  <c r="H17" i="6"/>
  <c r="H24" i="6"/>
  <c r="H52" i="6"/>
  <c r="H27" i="6"/>
  <c r="H33" i="6"/>
  <c r="H26" i="6"/>
  <c r="H48" i="6"/>
  <c r="H34" i="6"/>
  <c r="H43" i="6"/>
  <c r="H13" i="6"/>
  <c r="H41" i="6"/>
  <c r="H32" i="6"/>
  <c r="H53" i="6"/>
  <c r="H51" i="6"/>
  <c r="H45" i="6"/>
  <c r="H18" i="6"/>
  <c r="H25" i="6"/>
  <c r="H19" i="6"/>
  <c r="H23" i="6"/>
  <c r="H40" i="6"/>
  <c r="H8" i="6"/>
  <c r="H37" i="6"/>
  <c r="H12" i="6"/>
  <c r="H47" i="6"/>
  <c r="H42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<sst xmlns="http://schemas.openxmlformats.org/spreadsheetml/2006/main" count="242" uniqueCount="94">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</sst>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4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58.92% of Nifty </a:t>
          </a:r>
        </a:p>
        <a:p>
          <a:endParaRPr lang="en-US" sz="1100" b="1" baseline="0"/>
        </a:p>
        <a:p>
          <a:r>
            <a:rPr lang="en-US" sz="1100" b="1" baseline="0"/>
            <a:t>Top 20 stocks = 76.64%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May 2021.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opLeftCell="A19" workbookViewId="0">
      <selection activeCell="E58" sqref="E58"/>
    </sheetView>
  </sheetViews>
  <sheetFormatPr defaultRowHeight="14.4" x14ac:dyDescent="0.3"/>
  <cols>
    <col min="1" max="1" width="11.109375" customWidth="1"/>
    <col min="2" max="2" width="38.6640625" customWidth="1"/>
    <col min="3" max="3" width="8" customWidth="1"/>
    <col min="4" max="4" width="13.88671875" customWidth="1"/>
    <col min="5" max="5" width="14.109375" customWidth="1"/>
    <col min="6" max="6" width="12.109375" customWidth="1"/>
    <col min="7" max="7" width="8.109375" bestFit="1" customWidth="1"/>
    <col min="8" max="8" width="18" customWidth="1"/>
    <col min="13" max="13" width="2.44140625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3">
      <c r="B7" s="23" t="s">
        <v>38</v>
      </c>
      <c r="C7" s="40">
        <v>2160.3000000000002</v>
      </c>
      <c r="D7" s="29">
        <v>10.36</v>
      </c>
      <c r="E7" s="29">
        <f t="shared" ref="E7:E38" si="0">$E$58*D7/100</f>
        <v>1614.37808</v>
      </c>
      <c r="F7" s="23">
        <f t="shared" ref="F7:F38" si="1">C7</f>
        <v>2160.3000000000002</v>
      </c>
      <c r="G7" s="21">
        <f t="shared" ref="G7:G56" si="2">(F7-C7)/C7*100</f>
        <v>0</v>
      </c>
      <c r="H7" s="21">
        <f t="shared" ref="H7:H38" si="3">E7+((E7*G7)/100)</f>
        <v>1614.37808</v>
      </c>
    </row>
    <row r="8" spans="2:8" x14ac:dyDescent="0.3">
      <c r="B8" s="23" t="s">
        <v>21</v>
      </c>
      <c r="C8" s="40">
        <v>1515.85</v>
      </c>
      <c r="D8" s="29">
        <v>9.7899999999999991</v>
      </c>
      <c r="E8" s="29">
        <f t="shared" si="0"/>
        <v>1525.55612</v>
      </c>
      <c r="F8" s="23">
        <f t="shared" si="1"/>
        <v>1515.85</v>
      </c>
      <c r="G8" s="21">
        <f t="shared" si="2"/>
        <v>0</v>
      </c>
      <c r="H8" s="21">
        <f t="shared" si="3"/>
        <v>1525.55612</v>
      </c>
    </row>
    <row r="9" spans="2:8" x14ac:dyDescent="0.3">
      <c r="B9" s="23" t="s">
        <v>30</v>
      </c>
      <c r="C9" s="40">
        <v>1393.75</v>
      </c>
      <c r="D9" s="29">
        <v>7.66</v>
      </c>
      <c r="E9" s="29">
        <f t="shared" si="0"/>
        <v>1193.64248</v>
      </c>
      <c r="F9" s="23">
        <f t="shared" si="1"/>
        <v>1393.75</v>
      </c>
      <c r="G9" s="21">
        <f t="shared" si="2"/>
        <v>0</v>
      </c>
      <c r="H9" s="21">
        <f t="shared" si="3"/>
        <v>1193.64248</v>
      </c>
    </row>
    <row r="10" spans="2:8" x14ac:dyDescent="0.3">
      <c r="B10" s="23" t="s">
        <v>25</v>
      </c>
      <c r="C10" s="40">
        <v>2552.85</v>
      </c>
      <c r="D10" s="29">
        <v>6.82</v>
      </c>
      <c r="E10" s="29">
        <f t="shared" si="0"/>
        <v>1062.7469599999999</v>
      </c>
      <c r="F10" s="23">
        <f t="shared" si="1"/>
        <v>2552.85</v>
      </c>
      <c r="G10" s="21">
        <f t="shared" si="2"/>
        <v>0</v>
      </c>
      <c r="H10" s="21">
        <f t="shared" si="3"/>
        <v>1062.7469599999999</v>
      </c>
    </row>
    <row r="11" spans="2:8" x14ac:dyDescent="0.3">
      <c r="B11" s="23" t="s">
        <v>27</v>
      </c>
      <c r="C11" s="40">
        <v>662.75</v>
      </c>
      <c r="D11" s="29">
        <v>6.8</v>
      </c>
      <c r="E11" s="29">
        <f t="shared" si="0"/>
        <v>1059.6304</v>
      </c>
      <c r="F11" s="23">
        <f t="shared" si="1"/>
        <v>662.75</v>
      </c>
      <c r="G11" s="21">
        <f t="shared" si="2"/>
        <v>0</v>
      </c>
      <c r="H11" s="21">
        <f t="shared" si="3"/>
        <v>1059.6304</v>
      </c>
    </row>
    <row r="12" spans="2:8" x14ac:dyDescent="0.3">
      <c r="B12" s="23" t="s">
        <v>41</v>
      </c>
      <c r="C12" s="40">
        <v>3159.15</v>
      </c>
      <c r="D12" s="29">
        <v>4.8499999999999996</v>
      </c>
      <c r="E12" s="29">
        <f t="shared" si="0"/>
        <v>755.7657999999999</v>
      </c>
      <c r="F12" s="23">
        <f t="shared" si="1"/>
        <v>3159.15</v>
      </c>
      <c r="G12" s="21">
        <f t="shared" si="2"/>
        <v>0</v>
      </c>
      <c r="H12" s="21">
        <f t="shared" si="3"/>
        <v>755.7657999999999</v>
      </c>
    </row>
    <row r="13" spans="2:8" x14ac:dyDescent="0.3">
      <c r="B13" s="23" t="s">
        <v>31</v>
      </c>
      <c r="C13" s="40">
        <v>1807.7</v>
      </c>
      <c r="D13" s="29">
        <v>3.93</v>
      </c>
      <c r="E13" s="29">
        <f t="shared" si="0"/>
        <v>612.40404000000001</v>
      </c>
      <c r="F13" s="23">
        <f t="shared" si="1"/>
        <v>1807.7</v>
      </c>
      <c r="G13" s="21">
        <f t="shared" si="2"/>
        <v>0</v>
      </c>
      <c r="H13" s="21">
        <f t="shared" si="3"/>
        <v>612.40404000000001</v>
      </c>
    </row>
    <row r="14" spans="2:8" x14ac:dyDescent="0.3">
      <c r="B14" s="23" t="s">
        <v>24</v>
      </c>
      <c r="C14" s="40">
        <v>2340.0500000000002</v>
      </c>
      <c r="D14" s="29">
        <v>3.1</v>
      </c>
      <c r="E14" s="29">
        <f t="shared" si="0"/>
        <v>483.0668</v>
      </c>
      <c r="F14" s="23">
        <f t="shared" si="1"/>
        <v>2340.0500000000002</v>
      </c>
      <c r="G14" s="21">
        <f t="shared" si="2"/>
        <v>0</v>
      </c>
      <c r="H14" s="21">
        <f t="shared" si="3"/>
        <v>483.0668</v>
      </c>
    </row>
    <row r="15" spans="2:8" x14ac:dyDescent="0.3">
      <c r="B15" s="23" t="s">
        <v>26</v>
      </c>
      <c r="C15" s="40">
        <v>216.6</v>
      </c>
      <c r="D15" s="29">
        <v>2.81</v>
      </c>
      <c r="E15" s="29">
        <f t="shared" si="0"/>
        <v>437.87667999999996</v>
      </c>
      <c r="F15" s="23">
        <f t="shared" si="1"/>
        <v>216.6</v>
      </c>
      <c r="G15" s="21">
        <f t="shared" si="2"/>
        <v>0</v>
      </c>
      <c r="H15" s="21">
        <f t="shared" si="3"/>
        <v>437.87667999999996</v>
      </c>
    </row>
    <row r="16" spans="2:8" x14ac:dyDescent="0.3">
      <c r="B16" s="23" t="s">
        <v>11</v>
      </c>
      <c r="C16" s="40">
        <v>750.7</v>
      </c>
      <c r="D16" s="29">
        <v>2.8</v>
      </c>
      <c r="E16" s="29">
        <f t="shared" si="0"/>
        <v>436.31839999999994</v>
      </c>
      <c r="F16" s="23">
        <f t="shared" si="1"/>
        <v>750.7</v>
      </c>
      <c r="G16" s="21">
        <f t="shared" si="2"/>
        <v>0</v>
      </c>
      <c r="H16" s="21">
        <f t="shared" si="3"/>
        <v>436.31839999999994</v>
      </c>
    </row>
    <row r="17" spans="2:8" x14ac:dyDescent="0.3">
      <c r="B17" s="23" t="s">
        <v>32</v>
      </c>
      <c r="C17" s="40">
        <v>1467.7</v>
      </c>
      <c r="D17" s="29">
        <v>2.63</v>
      </c>
      <c r="E17" s="29">
        <f t="shared" si="0"/>
        <v>409.82763999999997</v>
      </c>
      <c r="F17" s="23">
        <f t="shared" si="1"/>
        <v>1467.7</v>
      </c>
      <c r="G17" s="21">
        <f t="shared" si="2"/>
        <v>0</v>
      </c>
      <c r="H17" s="21">
        <f t="shared" si="3"/>
        <v>409.82763999999997</v>
      </c>
    </row>
    <row r="18" spans="2:8" x14ac:dyDescent="0.3">
      <c r="B18" s="23" t="s">
        <v>39</v>
      </c>
      <c r="C18" s="40">
        <v>424.35</v>
      </c>
      <c r="D18" s="29">
        <v>2.42</v>
      </c>
      <c r="E18" s="29">
        <f t="shared" si="0"/>
        <v>377.10375999999997</v>
      </c>
      <c r="F18" s="23">
        <f t="shared" si="1"/>
        <v>424.35</v>
      </c>
      <c r="G18" s="21">
        <f t="shared" si="2"/>
        <v>0</v>
      </c>
      <c r="H18" s="21">
        <f t="shared" si="3"/>
        <v>377.10375999999997</v>
      </c>
    </row>
    <row r="19" spans="2:8" x14ac:dyDescent="0.3">
      <c r="B19" s="23" t="s">
        <v>13</v>
      </c>
      <c r="C19" s="40">
        <v>5627.95</v>
      </c>
      <c r="D19" s="29">
        <v>2.21</v>
      </c>
      <c r="E19" s="29">
        <f t="shared" si="0"/>
        <v>344.37987999999996</v>
      </c>
      <c r="F19" s="23">
        <f t="shared" si="1"/>
        <v>5627.95</v>
      </c>
      <c r="G19" s="21">
        <f t="shared" si="2"/>
        <v>0</v>
      </c>
      <c r="H19" s="21">
        <f t="shared" si="3"/>
        <v>344.37987999999996</v>
      </c>
    </row>
    <row r="20" spans="2:8" x14ac:dyDescent="0.3">
      <c r="B20" s="23" t="s">
        <v>10</v>
      </c>
      <c r="C20" s="40">
        <v>2977.5</v>
      </c>
      <c r="D20" s="29">
        <v>1.99</v>
      </c>
      <c r="E20" s="29">
        <f t="shared" si="0"/>
        <v>310.09771999999998</v>
      </c>
      <c r="F20" s="23">
        <f t="shared" si="1"/>
        <v>2977.5</v>
      </c>
      <c r="G20" s="21">
        <f t="shared" si="2"/>
        <v>0</v>
      </c>
      <c r="H20" s="21">
        <f t="shared" si="3"/>
        <v>310.09771999999998</v>
      </c>
    </row>
    <row r="21" spans="2:8" x14ac:dyDescent="0.3">
      <c r="B21" s="23" t="s">
        <v>15</v>
      </c>
      <c r="C21" s="40">
        <v>534.9</v>
      </c>
      <c r="D21" s="29">
        <v>1.92</v>
      </c>
      <c r="E21" s="29">
        <f t="shared" si="0"/>
        <v>299.18975999999998</v>
      </c>
      <c r="F21" s="23">
        <f t="shared" si="1"/>
        <v>534.9</v>
      </c>
      <c r="G21" s="21">
        <f t="shared" si="2"/>
        <v>0</v>
      </c>
      <c r="H21" s="21">
        <f t="shared" si="3"/>
        <v>299.18975999999998</v>
      </c>
    </row>
    <row r="22" spans="2:8" x14ac:dyDescent="0.3">
      <c r="B22" s="23" t="s">
        <v>20</v>
      </c>
      <c r="C22" s="40">
        <v>945.2</v>
      </c>
      <c r="D22" s="29">
        <v>1.52</v>
      </c>
      <c r="E22" s="29">
        <f t="shared" si="0"/>
        <v>236.85856000000001</v>
      </c>
      <c r="F22" s="23">
        <f t="shared" si="1"/>
        <v>945.2</v>
      </c>
      <c r="G22" s="21">
        <f t="shared" si="2"/>
        <v>0</v>
      </c>
      <c r="H22" s="21">
        <f t="shared" si="3"/>
        <v>236.85856000000001</v>
      </c>
    </row>
    <row r="23" spans="2:8" x14ac:dyDescent="0.3">
      <c r="B23" s="23" t="s">
        <v>34</v>
      </c>
      <c r="C23" s="40">
        <v>7086.3</v>
      </c>
      <c r="D23" s="29">
        <v>1.4</v>
      </c>
      <c r="E23" s="29">
        <f t="shared" si="0"/>
        <v>218.15919999999997</v>
      </c>
      <c r="F23" s="23">
        <f t="shared" si="1"/>
        <v>7086.3</v>
      </c>
      <c r="G23" s="21">
        <f t="shared" si="2"/>
        <v>0</v>
      </c>
      <c r="H23" s="21">
        <f t="shared" si="3"/>
        <v>218.15919999999997</v>
      </c>
    </row>
    <row r="24" spans="2:8" x14ac:dyDescent="0.3">
      <c r="B24" s="23" t="s">
        <v>43</v>
      </c>
      <c r="C24" s="40">
        <v>1125.6500000000001</v>
      </c>
      <c r="D24" s="29">
        <v>1.3</v>
      </c>
      <c r="E24" s="29">
        <f t="shared" si="0"/>
        <v>202.57640000000001</v>
      </c>
      <c r="F24" s="23">
        <f t="shared" si="1"/>
        <v>1125.6500000000001</v>
      </c>
      <c r="G24" s="21">
        <f t="shared" si="2"/>
        <v>0</v>
      </c>
      <c r="H24" s="21">
        <f t="shared" si="3"/>
        <v>202.57640000000001</v>
      </c>
    </row>
    <row r="25" spans="2:8" x14ac:dyDescent="0.3">
      <c r="B25" s="23" t="s">
        <v>47</v>
      </c>
      <c r="C25" s="40">
        <v>539.04999999999995</v>
      </c>
      <c r="D25" s="29">
        <v>1.18</v>
      </c>
      <c r="E25" s="29">
        <f t="shared" si="0"/>
        <v>183.87703999999997</v>
      </c>
      <c r="F25" s="23">
        <f t="shared" si="1"/>
        <v>539.04999999999995</v>
      </c>
      <c r="G25" s="21">
        <f t="shared" si="2"/>
        <v>0</v>
      </c>
      <c r="H25" s="21">
        <f t="shared" si="3"/>
        <v>183.87703999999997</v>
      </c>
    </row>
    <row r="26" spans="2:8" x14ac:dyDescent="0.3">
      <c r="B26" s="23" t="s">
        <v>33</v>
      </c>
      <c r="C26" s="40">
        <v>807.95</v>
      </c>
      <c r="D26" s="29">
        <v>1.1499999999999999</v>
      </c>
      <c r="E26" s="29">
        <f t="shared" si="0"/>
        <v>179.20219999999998</v>
      </c>
      <c r="F26" s="23">
        <f t="shared" si="1"/>
        <v>807.95</v>
      </c>
      <c r="G26" s="21">
        <f t="shared" si="2"/>
        <v>0</v>
      </c>
      <c r="H26" s="21">
        <f t="shared" si="3"/>
        <v>179.20219999999998</v>
      </c>
    </row>
    <row r="27" spans="2:8" x14ac:dyDescent="0.3">
      <c r="B27" s="23" t="s">
        <v>46</v>
      </c>
      <c r="C27" s="40">
        <v>6708</v>
      </c>
      <c r="D27" s="29">
        <v>1.1499999999999999</v>
      </c>
      <c r="E27" s="29">
        <f t="shared" si="0"/>
        <v>179.20219999999998</v>
      </c>
      <c r="F27" s="23">
        <f t="shared" si="1"/>
        <v>6708</v>
      </c>
      <c r="G27" s="21">
        <f t="shared" si="2"/>
        <v>0</v>
      </c>
      <c r="H27" s="21">
        <f t="shared" si="3"/>
        <v>179.20219999999998</v>
      </c>
    </row>
    <row r="28" spans="2:8" x14ac:dyDescent="0.3">
      <c r="B28" s="23" t="s">
        <v>40</v>
      </c>
      <c r="C28" s="40">
        <v>668.3</v>
      </c>
      <c r="D28" s="29">
        <v>1.07</v>
      </c>
      <c r="E28" s="29">
        <f t="shared" si="0"/>
        <v>166.73596000000001</v>
      </c>
      <c r="F28" s="23">
        <f t="shared" si="1"/>
        <v>668.3</v>
      </c>
      <c r="G28" s="21">
        <f t="shared" si="2"/>
        <v>0</v>
      </c>
      <c r="H28" s="21">
        <f t="shared" si="3"/>
        <v>166.73596000000001</v>
      </c>
    </row>
    <row r="29" spans="2:8" x14ac:dyDescent="0.3">
      <c r="B29" s="23" t="s">
        <v>48</v>
      </c>
      <c r="C29" s="40">
        <v>11806.3</v>
      </c>
      <c r="D29" s="29">
        <v>1.06</v>
      </c>
      <c r="E29" s="29">
        <f t="shared" si="0"/>
        <v>165.17768000000001</v>
      </c>
      <c r="F29" s="23">
        <f t="shared" si="1"/>
        <v>11806.3</v>
      </c>
      <c r="G29" s="21">
        <f t="shared" si="2"/>
        <v>0</v>
      </c>
      <c r="H29" s="21">
        <f t="shared" si="3"/>
        <v>165.17768000000001</v>
      </c>
    </row>
    <row r="30" spans="2:8" x14ac:dyDescent="0.3">
      <c r="B30" s="23" t="s">
        <v>61</v>
      </c>
      <c r="C30" s="40">
        <v>710.9</v>
      </c>
      <c r="D30" s="29">
        <v>1.02</v>
      </c>
      <c r="E30" s="29">
        <f t="shared" si="0"/>
        <v>158.94456</v>
      </c>
      <c r="F30" s="23">
        <f t="shared" si="1"/>
        <v>710.9</v>
      </c>
      <c r="G30" s="21">
        <f t="shared" si="2"/>
        <v>0</v>
      </c>
      <c r="H30" s="21">
        <f t="shared" si="3"/>
        <v>158.94456</v>
      </c>
    </row>
    <row r="31" spans="2:8" x14ac:dyDescent="0.3">
      <c r="B31" s="23" t="s">
        <v>50</v>
      </c>
      <c r="C31" s="40">
        <v>1596.25</v>
      </c>
      <c r="D31" s="29">
        <v>0.99</v>
      </c>
      <c r="E31" s="29">
        <f t="shared" si="0"/>
        <v>154.26972000000001</v>
      </c>
      <c r="F31" s="23">
        <f t="shared" si="1"/>
        <v>1596.25</v>
      </c>
      <c r="G31" s="21">
        <f t="shared" si="2"/>
        <v>0</v>
      </c>
      <c r="H31" s="21">
        <f t="shared" si="3"/>
        <v>154.26972000000001</v>
      </c>
    </row>
    <row r="32" spans="2:8" x14ac:dyDescent="0.3">
      <c r="B32" s="23" t="s">
        <v>18</v>
      </c>
      <c r="C32" s="40">
        <v>5309.15</v>
      </c>
      <c r="D32" s="29">
        <v>0.96</v>
      </c>
      <c r="E32" s="29">
        <f t="shared" si="0"/>
        <v>149.59487999999999</v>
      </c>
      <c r="F32" s="23">
        <f t="shared" si="1"/>
        <v>5309.15</v>
      </c>
      <c r="G32" s="21">
        <f t="shared" si="2"/>
        <v>0</v>
      </c>
      <c r="H32" s="21">
        <f t="shared" si="3"/>
        <v>149.59487999999999</v>
      </c>
    </row>
    <row r="33" spans="2:8" x14ac:dyDescent="0.3">
      <c r="B33" s="23" t="s">
        <v>82</v>
      </c>
      <c r="C33" s="40">
        <v>17695.55</v>
      </c>
      <c r="D33" s="29">
        <v>0.94</v>
      </c>
      <c r="E33" s="29">
        <f t="shared" si="0"/>
        <v>146.47832</v>
      </c>
      <c r="F33" s="23">
        <f t="shared" si="1"/>
        <v>17695.55</v>
      </c>
      <c r="G33" s="21">
        <f t="shared" si="2"/>
        <v>0</v>
      </c>
      <c r="H33" s="21">
        <f t="shared" si="3"/>
        <v>146.47832</v>
      </c>
    </row>
    <row r="34" spans="2:8" x14ac:dyDescent="0.3">
      <c r="B34" s="23" t="s">
        <v>44</v>
      </c>
      <c r="C34" s="40">
        <v>1021.65</v>
      </c>
      <c r="D34" s="29">
        <v>0.94</v>
      </c>
      <c r="E34" s="29">
        <f t="shared" si="0"/>
        <v>146.47832</v>
      </c>
      <c r="F34" s="23">
        <f t="shared" si="1"/>
        <v>1021.65</v>
      </c>
      <c r="G34" s="21">
        <f t="shared" si="2"/>
        <v>0</v>
      </c>
      <c r="H34" s="21">
        <f t="shared" si="3"/>
        <v>146.47832</v>
      </c>
    </row>
    <row r="35" spans="2:8" x14ac:dyDescent="0.3">
      <c r="B35" s="23" t="s">
        <v>37</v>
      </c>
      <c r="C35" s="40">
        <v>225.65</v>
      </c>
      <c r="D35" s="29">
        <v>0.86</v>
      </c>
      <c r="E35" s="29">
        <f t="shared" si="0"/>
        <v>134.01208</v>
      </c>
      <c r="F35" s="23">
        <f t="shared" si="1"/>
        <v>225.65</v>
      </c>
      <c r="G35" s="21">
        <f t="shared" si="2"/>
        <v>0</v>
      </c>
      <c r="H35" s="21">
        <f t="shared" si="3"/>
        <v>134.01208</v>
      </c>
    </row>
    <row r="36" spans="2:8" x14ac:dyDescent="0.3">
      <c r="B36" s="23" t="s">
        <v>23</v>
      </c>
      <c r="C36" s="40">
        <v>394.25</v>
      </c>
      <c r="D36" s="29">
        <v>0.85</v>
      </c>
      <c r="E36" s="29">
        <f t="shared" si="0"/>
        <v>132.4538</v>
      </c>
      <c r="F36" s="23">
        <f t="shared" si="1"/>
        <v>394.25</v>
      </c>
      <c r="G36" s="21">
        <f t="shared" si="2"/>
        <v>0</v>
      </c>
      <c r="H36" s="21">
        <f t="shared" si="3"/>
        <v>132.4538</v>
      </c>
    </row>
    <row r="37" spans="2:8" x14ac:dyDescent="0.3">
      <c r="B37" s="23" t="s">
        <v>29</v>
      </c>
      <c r="C37" s="40">
        <v>1013</v>
      </c>
      <c r="D37" s="29">
        <v>0.85</v>
      </c>
      <c r="E37" s="29">
        <f t="shared" si="0"/>
        <v>132.4538</v>
      </c>
      <c r="F37" s="23">
        <f t="shared" si="1"/>
        <v>1013</v>
      </c>
      <c r="G37" s="21">
        <f t="shared" si="2"/>
        <v>0</v>
      </c>
      <c r="H37" s="21">
        <f t="shared" si="3"/>
        <v>132.4538</v>
      </c>
    </row>
    <row r="38" spans="2:8" x14ac:dyDescent="0.3">
      <c r="B38" s="23" t="s">
        <v>42</v>
      </c>
      <c r="C38" s="40">
        <v>318.75</v>
      </c>
      <c r="D38" s="29">
        <v>0.85</v>
      </c>
      <c r="E38" s="29">
        <f t="shared" si="0"/>
        <v>132.4538</v>
      </c>
      <c r="F38" s="23">
        <f t="shared" si="1"/>
        <v>318.75</v>
      </c>
      <c r="G38" s="21">
        <f t="shared" si="2"/>
        <v>0</v>
      </c>
      <c r="H38" s="21">
        <f t="shared" si="3"/>
        <v>132.4538</v>
      </c>
    </row>
    <row r="39" spans="2:8" x14ac:dyDescent="0.3">
      <c r="B39" s="23" t="s">
        <v>9</v>
      </c>
      <c r="C39" s="40">
        <v>769.55</v>
      </c>
      <c r="D39" s="29">
        <v>0.84</v>
      </c>
      <c r="E39" s="29">
        <f t="shared" ref="E39:E70" si="4">$E$58*D39/100</f>
        <v>130.89552</v>
      </c>
      <c r="F39" s="23">
        <f t="shared" ref="F39:F56" si="5">C39</f>
        <v>769.55</v>
      </c>
      <c r="G39" s="21">
        <f t="shared" si="2"/>
        <v>0</v>
      </c>
      <c r="H39" s="21">
        <f t="shared" ref="H39:H70" si="6">E39+((E39*G39)/100)</f>
        <v>130.89552</v>
      </c>
    </row>
    <row r="40" spans="2:8" x14ac:dyDescent="0.3">
      <c r="B40" s="23" t="s">
        <v>49</v>
      </c>
      <c r="C40" s="40">
        <v>1471.2</v>
      </c>
      <c r="D40" s="29">
        <v>0.83</v>
      </c>
      <c r="E40" s="29">
        <f t="shared" si="4"/>
        <v>129.33723999999998</v>
      </c>
      <c r="F40" s="23">
        <f t="shared" si="5"/>
        <v>1471.2</v>
      </c>
      <c r="G40" s="21">
        <f t="shared" si="2"/>
        <v>0</v>
      </c>
      <c r="H40" s="21">
        <f t="shared" si="6"/>
        <v>129.33723999999998</v>
      </c>
    </row>
    <row r="41" spans="2:8" x14ac:dyDescent="0.3">
      <c r="B41" s="23" t="s">
        <v>88</v>
      </c>
      <c r="C41" s="40">
        <v>665.9</v>
      </c>
      <c r="D41" s="29">
        <v>0.82</v>
      </c>
      <c r="E41" s="29">
        <f t="shared" si="4"/>
        <v>127.77895999999998</v>
      </c>
      <c r="F41" s="23">
        <f t="shared" si="5"/>
        <v>665.9</v>
      </c>
      <c r="G41" s="21">
        <f t="shared" si="2"/>
        <v>0</v>
      </c>
      <c r="H41" s="21">
        <f t="shared" si="6"/>
        <v>127.77895999999998</v>
      </c>
    </row>
    <row r="42" spans="2:8" x14ac:dyDescent="0.3">
      <c r="B42" s="23" t="s">
        <v>12</v>
      </c>
      <c r="C42" s="40">
        <v>4192.8</v>
      </c>
      <c r="D42" s="29">
        <v>0.81</v>
      </c>
      <c r="E42" s="29">
        <f t="shared" si="4"/>
        <v>126.22068000000002</v>
      </c>
      <c r="F42" s="23">
        <f t="shared" si="5"/>
        <v>4192.8</v>
      </c>
      <c r="G42" s="21">
        <f t="shared" si="2"/>
        <v>0</v>
      </c>
      <c r="H42" s="21">
        <f t="shared" si="6"/>
        <v>126.22068000000002</v>
      </c>
    </row>
    <row r="43" spans="2:8" x14ac:dyDescent="0.3">
      <c r="B43" s="23" t="s">
        <v>91</v>
      </c>
      <c r="C43" s="40">
        <v>4194</v>
      </c>
      <c r="D43" s="29">
        <v>0.79</v>
      </c>
      <c r="E43" s="29">
        <f t="shared" si="4"/>
        <v>123.10412000000001</v>
      </c>
      <c r="F43" s="23">
        <f t="shared" si="5"/>
        <v>4194</v>
      </c>
      <c r="G43" s="21">
        <f t="shared" si="2"/>
        <v>0</v>
      </c>
      <c r="H43" s="21">
        <f t="shared" si="6"/>
        <v>123.10412000000001</v>
      </c>
    </row>
    <row r="44" spans="2:8" x14ac:dyDescent="0.3">
      <c r="B44" s="23" t="s">
        <v>35</v>
      </c>
      <c r="C44" s="40">
        <v>110.5</v>
      </c>
      <c r="D44" s="29">
        <v>0.78</v>
      </c>
      <c r="E44" s="29">
        <f t="shared" si="4"/>
        <v>121.54584000000001</v>
      </c>
      <c r="F44" s="23">
        <f t="shared" si="5"/>
        <v>110.5</v>
      </c>
      <c r="G44" s="21">
        <f t="shared" si="2"/>
        <v>0</v>
      </c>
      <c r="H44" s="21">
        <f t="shared" si="6"/>
        <v>121.54584000000001</v>
      </c>
    </row>
    <row r="45" spans="2:8" x14ac:dyDescent="0.3">
      <c r="B45" s="23" t="s">
        <v>16</v>
      </c>
      <c r="C45" s="40">
        <v>949.35</v>
      </c>
      <c r="D45" s="29">
        <v>0.72</v>
      </c>
      <c r="E45" s="29">
        <f t="shared" si="4"/>
        <v>112.19615999999998</v>
      </c>
      <c r="F45" s="23">
        <f t="shared" si="5"/>
        <v>949.35</v>
      </c>
      <c r="G45" s="21">
        <f t="shared" si="2"/>
        <v>0</v>
      </c>
      <c r="H45" s="21">
        <f t="shared" si="6"/>
        <v>112.19615999999998</v>
      </c>
    </row>
    <row r="46" spans="2:8" x14ac:dyDescent="0.3">
      <c r="B46" s="23" t="s">
        <v>45</v>
      </c>
      <c r="C46" s="40">
        <v>815.1</v>
      </c>
      <c r="D46" s="29">
        <v>0.67</v>
      </c>
      <c r="E46" s="29">
        <f t="shared" si="4"/>
        <v>104.40476000000001</v>
      </c>
      <c r="F46" s="23">
        <f t="shared" si="5"/>
        <v>815.1</v>
      </c>
      <c r="G46" s="21">
        <f t="shared" si="2"/>
        <v>0</v>
      </c>
      <c r="H46" s="21">
        <f t="shared" si="6"/>
        <v>104.40476000000001</v>
      </c>
    </row>
    <row r="47" spans="2:8" x14ac:dyDescent="0.3">
      <c r="B47" s="23" t="s">
        <v>14</v>
      </c>
      <c r="C47" s="40">
        <v>472</v>
      </c>
      <c r="D47" s="29">
        <v>0.65</v>
      </c>
      <c r="E47" s="29">
        <f t="shared" si="4"/>
        <v>101.2882</v>
      </c>
      <c r="F47" s="23">
        <f t="shared" si="5"/>
        <v>472</v>
      </c>
      <c r="G47" s="21">
        <f t="shared" si="2"/>
        <v>0</v>
      </c>
      <c r="H47" s="21">
        <f t="shared" si="6"/>
        <v>101.2882</v>
      </c>
    </row>
    <row r="48" spans="2:8" x14ac:dyDescent="0.3">
      <c r="B48" s="23" t="s">
        <v>36</v>
      </c>
      <c r="C48" s="40">
        <v>113.65</v>
      </c>
      <c r="D48" s="29">
        <v>0.62</v>
      </c>
      <c r="E48" s="29">
        <f t="shared" si="4"/>
        <v>96.61336</v>
      </c>
      <c r="F48" s="23">
        <f t="shared" si="5"/>
        <v>113.65</v>
      </c>
      <c r="G48" s="21">
        <f t="shared" si="2"/>
        <v>0</v>
      </c>
      <c r="H48" s="21">
        <f t="shared" si="6"/>
        <v>96.61336</v>
      </c>
    </row>
    <row r="49" spans="2:9" x14ac:dyDescent="0.3">
      <c r="B49" s="23" t="s">
        <v>77</v>
      </c>
      <c r="C49" s="40">
        <v>3447.85</v>
      </c>
      <c r="D49" s="29">
        <v>0.6</v>
      </c>
      <c r="E49" s="29">
        <f t="shared" si="4"/>
        <v>93.496799999999979</v>
      </c>
      <c r="F49" s="23">
        <f t="shared" si="5"/>
        <v>3447.85</v>
      </c>
      <c r="G49" s="21">
        <f t="shared" si="2"/>
        <v>0</v>
      </c>
      <c r="H49" s="21">
        <f t="shared" si="6"/>
        <v>93.496799999999979</v>
      </c>
    </row>
    <row r="50" spans="2:9" x14ac:dyDescent="0.3">
      <c r="B50" s="23" t="s">
        <v>93</v>
      </c>
      <c r="C50" s="40">
        <v>663.85</v>
      </c>
      <c r="D50" s="29">
        <v>0.59</v>
      </c>
      <c r="E50" s="29">
        <f t="shared" si="4"/>
        <v>91.938519999999983</v>
      </c>
      <c r="F50" s="23">
        <f t="shared" si="5"/>
        <v>663.85</v>
      </c>
      <c r="G50" s="21">
        <f t="shared" si="2"/>
        <v>0</v>
      </c>
      <c r="H50" s="21">
        <f t="shared" si="6"/>
        <v>91.938519999999983</v>
      </c>
    </row>
    <row r="51" spans="2:9" x14ac:dyDescent="0.3">
      <c r="B51" s="23" t="s">
        <v>22</v>
      </c>
      <c r="C51" s="40">
        <v>3007.5</v>
      </c>
      <c r="D51" s="29">
        <v>0.57999999999999996</v>
      </c>
      <c r="E51" s="29">
        <f t="shared" si="4"/>
        <v>90.380240000000001</v>
      </c>
      <c r="F51" s="23">
        <f t="shared" si="5"/>
        <v>3007.5</v>
      </c>
      <c r="G51" s="21">
        <f t="shared" si="2"/>
        <v>0</v>
      </c>
      <c r="H51" s="21">
        <f t="shared" si="6"/>
        <v>90.380240000000001</v>
      </c>
    </row>
    <row r="52" spans="2:9" x14ac:dyDescent="0.3">
      <c r="B52" s="23" t="s">
        <v>92</v>
      </c>
      <c r="C52" s="40">
        <v>975.65</v>
      </c>
      <c r="D52" s="29">
        <v>0.56000000000000005</v>
      </c>
      <c r="E52" s="29">
        <f t="shared" si="4"/>
        <v>87.263680000000008</v>
      </c>
      <c r="F52" s="23">
        <f t="shared" si="5"/>
        <v>975.65</v>
      </c>
      <c r="G52" s="21">
        <f t="shared" si="2"/>
        <v>0</v>
      </c>
      <c r="H52" s="21">
        <f t="shared" si="6"/>
        <v>87.263680000000008</v>
      </c>
    </row>
    <row r="53" spans="2:9" x14ac:dyDescent="0.3">
      <c r="B53" s="23" t="s">
        <v>19</v>
      </c>
      <c r="C53" s="40">
        <v>2676.15</v>
      </c>
      <c r="D53" s="29">
        <v>0.55000000000000004</v>
      </c>
      <c r="E53" s="29">
        <f t="shared" si="4"/>
        <v>85.705400000000012</v>
      </c>
      <c r="F53" s="23">
        <f t="shared" si="5"/>
        <v>2676.15</v>
      </c>
      <c r="G53" s="21">
        <f t="shared" si="2"/>
        <v>0</v>
      </c>
      <c r="H53" s="21">
        <f t="shared" si="6"/>
        <v>85.705400000000012</v>
      </c>
    </row>
    <row r="54" spans="2:9" x14ac:dyDescent="0.3">
      <c r="B54" s="23" t="s">
        <v>83</v>
      </c>
      <c r="C54" s="40">
        <v>27578</v>
      </c>
      <c r="D54" s="29">
        <v>0.55000000000000004</v>
      </c>
      <c r="E54" s="29">
        <f t="shared" si="4"/>
        <v>85.705400000000012</v>
      </c>
      <c r="F54" s="23">
        <f t="shared" si="5"/>
        <v>27578</v>
      </c>
      <c r="G54" s="21">
        <f t="shared" si="2"/>
        <v>0</v>
      </c>
      <c r="H54" s="21">
        <f t="shared" si="6"/>
        <v>85.705400000000012</v>
      </c>
    </row>
    <row r="55" spans="2:9" x14ac:dyDescent="0.3">
      <c r="B55" s="23" t="s">
        <v>17</v>
      </c>
      <c r="C55" s="40">
        <v>147.69999999999999</v>
      </c>
      <c r="D55" s="29">
        <v>0.46</v>
      </c>
      <c r="E55" s="29">
        <f t="shared" si="4"/>
        <v>71.680880000000002</v>
      </c>
      <c r="F55" s="23">
        <f t="shared" si="5"/>
        <v>147.69999999999999</v>
      </c>
      <c r="G55" s="21">
        <f t="shared" si="2"/>
        <v>0</v>
      </c>
      <c r="H55" s="21">
        <f t="shared" si="6"/>
        <v>71.680880000000002</v>
      </c>
    </row>
    <row r="56" spans="2:9" x14ac:dyDescent="0.3">
      <c r="B56" s="23" t="s">
        <v>28</v>
      </c>
      <c r="C56" s="40">
        <v>109.25</v>
      </c>
      <c r="D56" s="29">
        <v>0.41</v>
      </c>
      <c r="E56" s="29">
        <f t="shared" si="4"/>
        <v>63.889479999999992</v>
      </c>
      <c r="F56" s="23">
        <f t="shared" si="5"/>
        <v>109.25</v>
      </c>
      <c r="G56" s="21">
        <f t="shared" si="2"/>
        <v>0</v>
      </c>
      <c r="H56" s="21">
        <f t="shared" si="6"/>
        <v>63.889479999999992</v>
      </c>
    </row>
    <row r="57" spans="2:9" x14ac:dyDescent="0.3">
      <c r="B57" s="23"/>
      <c r="C57" s="23"/>
      <c r="D57" s="24"/>
      <c r="E57" s="21"/>
      <c r="F57" s="23"/>
      <c r="G57" s="21"/>
      <c r="H57" s="21"/>
    </row>
    <row r="58" spans="2:9" ht="21" customHeight="1" x14ac:dyDescent="0.4">
      <c r="B58" s="16"/>
      <c r="C58" s="16"/>
      <c r="D58" s="25">
        <f>SUM(D7:D57)</f>
        <v>100.00999999999996</v>
      </c>
      <c r="E58" s="17">
        <v>15582.8</v>
      </c>
      <c r="F58" s="18"/>
      <c r="G58" s="19"/>
      <c r="H58" s="17">
        <f>SUM(H7:H57)</f>
        <v>15584.358280000002</v>
      </c>
      <c r="I58" t="s">
        <v>8</v>
      </c>
    </row>
    <row r="59" spans="2:9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 xr:uid="{00000000-0009-0000-0000-000000000000}">
    <sortState xmlns:xlrd2="http://schemas.microsoft.com/office/spreadsheetml/2017/richdata2" ref="B7:H56">
      <sortCondition descending="1" ref="D7:D56"/>
    </sortState>
  </autoFilter>
  <sortState xmlns:xlrd2="http://schemas.microsoft.com/office/spreadsheetml/2017/richdata2"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19" workbookViewId="0">
      <selection activeCell="E68" sqref="E68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38</v>
      </c>
      <c r="C7" s="23">
        <v>2160.3000000000002</v>
      </c>
      <c r="D7" s="29">
        <v>10.36</v>
      </c>
      <c r="E7" s="21">
        <f t="shared" ref="E7:E38" si="0">$E$58*D7/100</f>
        <v>1614.37808</v>
      </c>
      <c r="F7" s="22">
        <f>C7*0.9</f>
        <v>1944.2700000000002</v>
      </c>
      <c r="G7" s="26">
        <f t="shared" ref="G7:G38" si="1">(F7-C7)/C7*100</f>
        <v>-9.9999999999999982</v>
      </c>
      <c r="H7" s="21">
        <f t="shared" ref="H7:H38" si="2">E7+((E7*G7)/100)</f>
        <v>1452.940272</v>
      </c>
    </row>
    <row r="8" spans="2:8" x14ac:dyDescent="0.3">
      <c r="B8" s="23" t="s">
        <v>21</v>
      </c>
      <c r="C8" s="23">
        <v>1515.85</v>
      </c>
      <c r="D8" s="29">
        <v>9.7899999999999991</v>
      </c>
      <c r="E8" s="21">
        <f t="shared" si="0"/>
        <v>1525.55612</v>
      </c>
      <c r="F8" s="22">
        <f t="shared" ref="F8:F56" si="3">C8*0.9</f>
        <v>1364.2649999999999</v>
      </c>
      <c r="G8" s="26">
        <f t="shared" si="1"/>
        <v>-10.000000000000004</v>
      </c>
      <c r="H8" s="21">
        <f t="shared" si="2"/>
        <v>1373.0005079999999</v>
      </c>
    </row>
    <row r="9" spans="2:8" x14ac:dyDescent="0.3">
      <c r="B9" s="23" t="s">
        <v>30</v>
      </c>
      <c r="C9" s="23">
        <v>1393.75</v>
      </c>
      <c r="D9" s="29">
        <v>7.66</v>
      </c>
      <c r="E9" s="21">
        <f t="shared" si="0"/>
        <v>1193.64248</v>
      </c>
      <c r="F9" s="22">
        <f t="shared" si="3"/>
        <v>1254.375</v>
      </c>
      <c r="G9" s="26">
        <f t="shared" si="1"/>
        <v>-10</v>
      </c>
      <c r="H9" s="21">
        <f t="shared" si="2"/>
        <v>1074.2782319999999</v>
      </c>
    </row>
    <row r="10" spans="2:8" x14ac:dyDescent="0.3">
      <c r="B10" s="23" t="s">
        <v>25</v>
      </c>
      <c r="C10" s="23">
        <v>2552.85</v>
      </c>
      <c r="D10" s="29">
        <v>6.82</v>
      </c>
      <c r="E10" s="21">
        <f t="shared" si="0"/>
        <v>1062.7469599999999</v>
      </c>
      <c r="F10" s="22">
        <f t="shared" si="3"/>
        <v>2297.5650000000001</v>
      </c>
      <c r="G10" s="26">
        <f t="shared" si="1"/>
        <v>-9.9999999999999947</v>
      </c>
      <c r="H10" s="21">
        <f t="shared" si="2"/>
        <v>956.472264</v>
      </c>
    </row>
    <row r="11" spans="2:8" x14ac:dyDescent="0.3">
      <c r="B11" s="23" t="s">
        <v>27</v>
      </c>
      <c r="C11" s="23">
        <v>662.75</v>
      </c>
      <c r="D11" s="29">
        <v>6.8</v>
      </c>
      <c r="E11" s="21">
        <f t="shared" si="0"/>
        <v>1059.6304</v>
      </c>
      <c r="F11" s="22">
        <f t="shared" si="3"/>
        <v>596.47500000000002</v>
      </c>
      <c r="G11" s="26">
        <f t="shared" si="1"/>
        <v>-9.9999999999999964</v>
      </c>
      <c r="H11" s="21">
        <f t="shared" si="2"/>
        <v>953.66736000000003</v>
      </c>
    </row>
    <row r="12" spans="2:8" x14ac:dyDescent="0.3">
      <c r="B12" s="23" t="s">
        <v>41</v>
      </c>
      <c r="C12" s="23">
        <v>3159.15</v>
      </c>
      <c r="D12" s="29">
        <v>4.8499999999999996</v>
      </c>
      <c r="E12" s="21">
        <f t="shared" si="0"/>
        <v>755.7657999999999</v>
      </c>
      <c r="F12" s="22">
        <f t="shared" si="3"/>
        <v>2843.2350000000001</v>
      </c>
      <c r="G12" s="26">
        <f t="shared" si="1"/>
        <v>-10</v>
      </c>
      <c r="H12" s="21">
        <f t="shared" si="2"/>
        <v>680.18921999999986</v>
      </c>
    </row>
    <row r="13" spans="2:8" x14ac:dyDescent="0.3">
      <c r="B13" s="23" t="s">
        <v>31</v>
      </c>
      <c r="C13" s="23">
        <v>1807.7</v>
      </c>
      <c r="D13" s="29">
        <v>3.93</v>
      </c>
      <c r="E13" s="21">
        <f t="shared" si="0"/>
        <v>612.40404000000001</v>
      </c>
      <c r="F13" s="22">
        <f t="shared" si="3"/>
        <v>1626.93</v>
      </c>
      <c r="G13" s="26">
        <f t="shared" si="1"/>
        <v>-10</v>
      </c>
      <c r="H13" s="21">
        <f t="shared" si="2"/>
        <v>551.163636</v>
      </c>
    </row>
    <row r="14" spans="2:8" x14ac:dyDescent="0.3">
      <c r="B14" s="23" t="s">
        <v>24</v>
      </c>
      <c r="C14" s="23">
        <v>2340.0500000000002</v>
      </c>
      <c r="D14" s="29">
        <v>3.1</v>
      </c>
      <c r="E14" s="21">
        <f t="shared" si="0"/>
        <v>483.0668</v>
      </c>
      <c r="F14" s="22">
        <f t="shared" si="3"/>
        <v>2106.0450000000001</v>
      </c>
      <c r="G14" s="26">
        <f t="shared" si="1"/>
        <v>-10.000000000000004</v>
      </c>
      <c r="H14" s="21">
        <f t="shared" si="2"/>
        <v>434.76011999999997</v>
      </c>
    </row>
    <row r="15" spans="2:8" x14ac:dyDescent="0.3">
      <c r="B15" s="23" t="s">
        <v>26</v>
      </c>
      <c r="C15" s="23">
        <v>216.6</v>
      </c>
      <c r="D15" s="29">
        <v>2.81</v>
      </c>
      <c r="E15" s="21">
        <f t="shared" si="0"/>
        <v>437.87667999999996</v>
      </c>
      <c r="F15" s="22">
        <f t="shared" si="3"/>
        <v>194.94</v>
      </c>
      <c r="G15" s="26">
        <f t="shared" si="1"/>
        <v>-10</v>
      </c>
      <c r="H15" s="21">
        <f t="shared" si="2"/>
        <v>394.08901199999997</v>
      </c>
    </row>
    <row r="16" spans="2:8" x14ac:dyDescent="0.3">
      <c r="B16" s="23" t="s">
        <v>11</v>
      </c>
      <c r="C16" s="23">
        <v>750.7</v>
      </c>
      <c r="D16" s="29">
        <v>2.8</v>
      </c>
      <c r="E16" s="21">
        <f t="shared" si="0"/>
        <v>436.31839999999994</v>
      </c>
      <c r="F16" s="22">
        <f t="shared" si="3"/>
        <v>675.63000000000011</v>
      </c>
      <c r="G16" s="26">
        <f t="shared" si="1"/>
        <v>-9.9999999999999911</v>
      </c>
      <c r="H16" s="21">
        <f t="shared" si="2"/>
        <v>392.68655999999999</v>
      </c>
    </row>
    <row r="17" spans="2:8" x14ac:dyDescent="0.3">
      <c r="B17" s="23" t="s">
        <v>32</v>
      </c>
      <c r="C17" s="23">
        <v>1467.7</v>
      </c>
      <c r="D17" s="29">
        <v>2.63</v>
      </c>
      <c r="E17" s="21">
        <f t="shared" si="0"/>
        <v>409.82763999999997</v>
      </c>
      <c r="F17" s="22">
        <f t="shared" si="3"/>
        <v>1320.93</v>
      </c>
      <c r="G17" s="26">
        <f t="shared" si="1"/>
        <v>-9.9999999999999982</v>
      </c>
      <c r="H17" s="21">
        <f t="shared" si="2"/>
        <v>368.844876</v>
      </c>
    </row>
    <row r="18" spans="2:8" x14ac:dyDescent="0.3">
      <c r="B18" s="23" t="s">
        <v>39</v>
      </c>
      <c r="C18" s="23">
        <v>424.35</v>
      </c>
      <c r="D18" s="29">
        <v>2.42</v>
      </c>
      <c r="E18" s="21">
        <f t="shared" si="0"/>
        <v>377.10375999999997</v>
      </c>
      <c r="F18" s="22">
        <f t="shared" si="3"/>
        <v>381.91500000000002</v>
      </c>
      <c r="G18" s="26">
        <f t="shared" si="1"/>
        <v>-10</v>
      </c>
      <c r="H18" s="21">
        <f t="shared" si="2"/>
        <v>339.39338399999997</v>
      </c>
    </row>
    <row r="19" spans="2:8" x14ac:dyDescent="0.3">
      <c r="B19" s="23" t="s">
        <v>13</v>
      </c>
      <c r="C19" s="23">
        <v>5627.95</v>
      </c>
      <c r="D19" s="29">
        <v>2.21</v>
      </c>
      <c r="E19" s="21">
        <f t="shared" si="0"/>
        <v>344.37987999999996</v>
      </c>
      <c r="F19" s="22">
        <f t="shared" si="3"/>
        <v>5065.1549999999997</v>
      </c>
      <c r="G19" s="26">
        <f t="shared" si="1"/>
        <v>-10.000000000000002</v>
      </c>
      <c r="H19" s="21">
        <f t="shared" si="2"/>
        <v>309.94189199999994</v>
      </c>
    </row>
    <row r="20" spans="2:8" x14ac:dyDescent="0.3">
      <c r="B20" s="23" t="s">
        <v>10</v>
      </c>
      <c r="C20" s="23">
        <v>2977.5</v>
      </c>
      <c r="D20" s="29">
        <v>1.99</v>
      </c>
      <c r="E20" s="21">
        <f t="shared" si="0"/>
        <v>310.09771999999998</v>
      </c>
      <c r="F20" s="22">
        <f t="shared" si="3"/>
        <v>2679.75</v>
      </c>
      <c r="G20" s="26">
        <f t="shared" si="1"/>
        <v>-10</v>
      </c>
      <c r="H20" s="21">
        <f t="shared" si="2"/>
        <v>279.08794799999998</v>
      </c>
    </row>
    <row r="21" spans="2:8" x14ac:dyDescent="0.3">
      <c r="B21" s="23" t="s">
        <v>15</v>
      </c>
      <c r="C21" s="23">
        <v>534.9</v>
      </c>
      <c r="D21" s="29">
        <v>1.92</v>
      </c>
      <c r="E21" s="21">
        <f t="shared" si="0"/>
        <v>299.18975999999998</v>
      </c>
      <c r="F21" s="22">
        <f t="shared" si="3"/>
        <v>481.40999999999997</v>
      </c>
      <c r="G21" s="26">
        <f t="shared" si="1"/>
        <v>-10.000000000000002</v>
      </c>
      <c r="H21" s="21">
        <f t="shared" si="2"/>
        <v>269.27078399999999</v>
      </c>
    </row>
    <row r="22" spans="2:8" x14ac:dyDescent="0.3">
      <c r="B22" s="23" t="s">
        <v>20</v>
      </c>
      <c r="C22" s="23">
        <v>945.2</v>
      </c>
      <c r="D22" s="29">
        <v>1.52</v>
      </c>
      <c r="E22" s="21">
        <f t="shared" si="0"/>
        <v>236.85856000000001</v>
      </c>
      <c r="F22" s="22">
        <f t="shared" si="3"/>
        <v>850.68000000000006</v>
      </c>
      <c r="G22" s="26">
        <f t="shared" si="1"/>
        <v>-9.9999999999999982</v>
      </c>
      <c r="H22" s="21">
        <f t="shared" si="2"/>
        <v>213.17270400000001</v>
      </c>
    </row>
    <row r="23" spans="2:8" x14ac:dyDescent="0.3">
      <c r="B23" s="23" t="s">
        <v>34</v>
      </c>
      <c r="C23" s="23">
        <v>7086.3</v>
      </c>
      <c r="D23" s="29">
        <v>1.4</v>
      </c>
      <c r="E23" s="21">
        <f t="shared" si="0"/>
        <v>218.15919999999997</v>
      </c>
      <c r="F23" s="22">
        <f t="shared" si="3"/>
        <v>6377.67</v>
      </c>
      <c r="G23" s="26">
        <f t="shared" si="1"/>
        <v>-10.000000000000002</v>
      </c>
      <c r="H23" s="21">
        <f t="shared" si="2"/>
        <v>196.34327999999996</v>
      </c>
    </row>
    <row r="24" spans="2:8" x14ac:dyDescent="0.3">
      <c r="B24" s="23" t="s">
        <v>43</v>
      </c>
      <c r="C24" s="23">
        <v>1125.6500000000001</v>
      </c>
      <c r="D24" s="29">
        <v>1.3</v>
      </c>
      <c r="E24" s="21">
        <f t="shared" si="0"/>
        <v>202.57640000000001</v>
      </c>
      <c r="F24" s="22">
        <f t="shared" si="3"/>
        <v>1013.0850000000002</v>
      </c>
      <c r="G24" s="26">
        <f t="shared" si="1"/>
        <v>-9.9999999999999929</v>
      </c>
      <c r="H24" s="21">
        <f t="shared" si="2"/>
        <v>182.31876000000003</v>
      </c>
    </row>
    <row r="25" spans="2:8" x14ac:dyDescent="0.3">
      <c r="B25" s="23" t="s">
        <v>47</v>
      </c>
      <c r="C25" s="23">
        <v>539.04999999999995</v>
      </c>
      <c r="D25" s="29">
        <v>1.18</v>
      </c>
      <c r="E25" s="21">
        <f t="shared" si="0"/>
        <v>183.87703999999997</v>
      </c>
      <c r="F25" s="22">
        <f t="shared" si="3"/>
        <v>485.14499999999998</v>
      </c>
      <c r="G25" s="26">
        <f t="shared" si="1"/>
        <v>-9.9999999999999964</v>
      </c>
      <c r="H25" s="21">
        <f t="shared" si="2"/>
        <v>165.48933599999998</v>
      </c>
    </row>
    <row r="26" spans="2:8" x14ac:dyDescent="0.3">
      <c r="B26" s="23" t="s">
        <v>33</v>
      </c>
      <c r="C26" s="23">
        <v>807.95</v>
      </c>
      <c r="D26" s="29">
        <v>1.1499999999999999</v>
      </c>
      <c r="E26" s="21">
        <f t="shared" si="0"/>
        <v>179.20219999999998</v>
      </c>
      <c r="F26" s="22">
        <f t="shared" si="3"/>
        <v>727.15500000000009</v>
      </c>
      <c r="G26" s="26">
        <f t="shared" si="1"/>
        <v>-9.9999999999999947</v>
      </c>
      <c r="H26" s="21">
        <f t="shared" si="2"/>
        <v>161.28197999999998</v>
      </c>
    </row>
    <row r="27" spans="2:8" x14ac:dyDescent="0.3">
      <c r="B27" s="23" t="s">
        <v>46</v>
      </c>
      <c r="C27" s="23">
        <v>6708</v>
      </c>
      <c r="D27" s="29">
        <v>1.1499999999999999</v>
      </c>
      <c r="E27" s="21">
        <f t="shared" si="0"/>
        <v>179.20219999999998</v>
      </c>
      <c r="F27" s="22">
        <f t="shared" si="3"/>
        <v>6037.2</v>
      </c>
      <c r="G27" s="26">
        <f t="shared" si="1"/>
        <v>-10.000000000000004</v>
      </c>
      <c r="H27" s="21">
        <f t="shared" si="2"/>
        <v>161.28197999999998</v>
      </c>
    </row>
    <row r="28" spans="2:8" x14ac:dyDescent="0.3">
      <c r="B28" s="23" t="s">
        <v>40</v>
      </c>
      <c r="C28" s="23">
        <v>668.3</v>
      </c>
      <c r="D28" s="29">
        <v>1.07</v>
      </c>
      <c r="E28" s="21">
        <f t="shared" si="0"/>
        <v>166.73596000000001</v>
      </c>
      <c r="F28" s="22">
        <f t="shared" si="3"/>
        <v>601.47</v>
      </c>
      <c r="G28" s="26">
        <f t="shared" si="1"/>
        <v>-9.9999999999999893</v>
      </c>
      <c r="H28" s="21">
        <f t="shared" si="2"/>
        <v>150.06236400000003</v>
      </c>
    </row>
    <row r="29" spans="2:8" x14ac:dyDescent="0.3">
      <c r="B29" s="23" t="s">
        <v>48</v>
      </c>
      <c r="C29" s="23">
        <v>11806.3</v>
      </c>
      <c r="D29" s="29">
        <v>1.06</v>
      </c>
      <c r="E29" s="21">
        <f t="shared" si="0"/>
        <v>165.17768000000001</v>
      </c>
      <c r="F29" s="22">
        <f t="shared" si="3"/>
        <v>10625.67</v>
      </c>
      <c r="G29" s="26">
        <f t="shared" si="1"/>
        <v>-9.9999999999999929</v>
      </c>
      <c r="H29" s="21">
        <f t="shared" si="2"/>
        <v>148.65991200000002</v>
      </c>
    </row>
    <row r="30" spans="2:8" x14ac:dyDescent="0.3">
      <c r="B30" s="23" t="s">
        <v>61</v>
      </c>
      <c r="C30" s="23">
        <v>710.9</v>
      </c>
      <c r="D30" s="29">
        <v>1.02</v>
      </c>
      <c r="E30" s="21">
        <f t="shared" si="0"/>
        <v>158.94456</v>
      </c>
      <c r="F30" s="22">
        <f t="shared" si="3"/>
        <v>639.80999999999995</v>
      </c>
      <c r="G30" s="26">
        <f t="shared" si="1"/>
        <v>-10.000000000000005</v>
      </c>
      <c r="H30" s="21">
        <f t="shared" si="2"/>
        <v>143.05010399999998</v>
      </c>
    </row>
    <row r="31" spans="2:8" x14ac:dyDescent="0.3">
      <c r="B31" s="23" t="s">
        <v>50</v>
      </c>
      <c r="C31" s="23">
        <v>1596.25</v>
      </c>
      <c r="D31" s="29">
        <v>0.99</v>
      </c>
      <c r="E31" s="21">
        <f t="shared" si="0"/>
        <v>154.26972000000001</v>
      </c>
      <c r="F31" s="22">
        <f t="shared" si="3"/>
        <v>1436.625</v>
      </c>
      <c r="G31" s="26">
        <f t="shared" si="1"/>
        <v>-10</v>
      </c>
      <c r="H31" s="21">
        <f t="shared" si="2"/>
        <v>138.842748</v>
      </c>
    </row>
    <row r="32" spans="2:8" x14ac:dyDescent="0.3">
      <c r="B32" s="23" t="s">
        <v>18</v>
      </c>
      <c r="C32" s="23">
        <v>5309.15</v>
      </c>
      <c r="D32" s="29">
        <v>0.96</v>
      </c>
      <c r="E32" s="21">
        <f t="shared" si="0"/>
        <v>149.59487999999999</v>
      </c>
      <c r="F32" s="22">
        <f t="shared" si="3"/>
        <v>4778.2349999999997</v>
      </c>
      <c r="G32" s="26">
        <f t="shared" si="1"/>
        <v>-10</v>
      </c>
      <c r="H32" s="21">
        <f t="shared" si="2"/>
        <v>134.635392</v>
      </c>
    </row>
    <row r="33" spans="2:8" x14ac:dyDescent="0.3">
      <c r="B33" s="23" t="s">
        <v>82</v>
      </c>
      <c r="C33" s="23">
        <v>17695.55</v>
      </c>
      <c r="D33" s="29">
        <v>0.94</v>
      </c>
      <c r="E33" s="21">
        <f t="shared" si="0"/>
        <v>146.47832</v>
      </c>
      <c r="F33" s="22">
        <f t="shared" si="3"/>
        <v>15925.994999999999</v>
      </c>
      <c r="G33" s="26">
        <f t="shared" si="1"/>
        <v>-10.000000000000002</v>
      </c>
      <c r="H33" s="21">
        <f t="shared" si="2"/>
        <v>131.830488</v>
      </c>
    </row>
    <row r="34" spans="2:8" x14ac:dyDescent="0.3">
      <c r="B34" s="23" t="s">
        <v>44</v>
      </c>
      <c r="C34" s="23">
        <v>1021.65</v>
      </c>
      <c r="D34" s="29">
        <v>0.94</v>
      </c>
      <c r="E34" s="21">
        <f t="shared" si="0"/>
        <v>146.47832</v>
      </c>
      <c r="F34" s="22">
        <f t="shared" si="3"/>
        <v>919.48500000000001</v>
      </c>
      <c r="G34" s="26">
        <f t="shared" si="1"/>
        <v>-9.9999999999999964</v>
      </c>
      <c r="H34" s="21">
        <f t="shared" si="2"/>
        <v>131.830488</v>
      </c>
    </row>
    <row r="35" spans="2:8" x14ac:dyDescent="0.3">
      <c r="B35" s="23" t="s">
        <v>37</v>
      </c>
      <c r="C35" s="23">
        <v>225.65</v>
      </c>
      <c r="D35" s="29">
        <v>0.86</v>
      </c>
      <c r="E35" s="21">
        <f t="shared" si="0"/>
        <v>134.01208</v>
      </c>
      <c r="F35" s="22">
        <f t="shared" si="3"/>
        <v>203.08500000000001</v>
      </c>
      <c r="G35" s="26">
        <f t="shared" si="1"/>
        <v>-10</v>
      </c>
      <c r="H35" s="21">
        <f t="shared" si="2"/>
        <v>120.610872</v>
      </c>
    </row>
    <row r="36" spans="2:8" x14ac:dyDescent="0.3">
      <c r="B36" s="23" t="s">
        <v>23</v>
      </c>
      <c r="C36" s="23">
        <v>394.25</v>
      </c>
      <c r="D36" s="29">
        <v>0.85</v>
      </c>
      <c r="E36" s="21">
        <f t="shared" si="0"/>
        <v>132.4538</v>
      </c>
      <c r="F36" s="22">
        <f t="shared" si="3"/>
        <v>354.82499999999999</v>
      </c>
      <c r="G36" s="26">
        <f t="shared" si="1"/>
        <v>-10.000000000000004</v>
      </c>
      <c r="H36" s="21">
        <f t="shared" si="2"/>
        <v>119.20841999999999</v>
      </c>
    </row>
    <row r="37" spans="2:8" x14ac:dyDescent="0.3">
      <c r="B37" s="23" t="s">
        <v>29</v>
      </c>
      <c r="C37" s="23">
        <v>1013</v>
      </c>
      <c r="D37" s="29">
        <v>0.85</v>
      </c>
      <c r="E37" s="21">
        <f t="shared" si="0"/>
        <v>132.4538</v>
      </c>
      <c r="F37" s="22">
        <f t="shared" si="3"/>
        <v>911.7</v>
      </c>
      <c r="G37" s="26">
        <f t="shared" si="1"/>
        <v>-9.9999999999999947</v>
      </c>
      <c r="H37" s="21">
        <f t="shared" si="2"/>
        <v>119.20842</v>
      </c>
    </row>
    <row r="38" spans="2:8" x14ac:dyDescent="0.3">
      <c r="B38" s="23" t="s">
        <v>42</v>
      </c>
      <c r="C38" s="23">
        <v>318.75</v>
      </c>
      <c r="D38" s="29">
        <v>0.85</v>
      </c>
      <c r="E38" s="21">
        <f t="shared" si="0"/>
        <v>132.4538</v>
      </c>
      <c r="F38" s="22">
        <f t="shared" si="3"/>
        <v>286.875</v>
      </c>
      <c r="G38" s="26">
        <f t="shared" si="1"/>
        <v>-10</v>
      </c>
      <c r="H38" s="21">
        <f t="shared" si="2"/>
        <v>119.20842</v>
      </c>
    </row>
    <row r="39" spans="2:8" x14ac:dyDescent="0.3">
      <c r="B39" s="23" t="s">
        <v>9</v>
      </c>
      <c r="C39" s="23">
        <v>769.55</v>
      </c>
      <c r="D39" s="29">
        <v>0.84</v>
      </c>
      <c r="E39" s="21">
        <f t="shared" ref="E39:E56" si="4">$E$58*D39/100</f>
        <v>130.89552</v>
      </c>
      <c r="F39" s="22">
        <f t="shared" si="3"/>
        <v>692.59500000000003</v>
      </c>
      <c r="G39" s="26">
        <f t="shared" ref="G39:G56" si="5">(F39-C39)/C39*100</f>
        <v>-9.9999999999999911</v>
      </c>
      <c r="H39" s="21">
        <f t="shared" ref="H39:H56" si="6">E39+((E39*G39)/100)</f>
        <v>117.80596800000001</v>
      </c>
    </row>
    <row r="40" spans="2:8" x14ac:dyDescent="0.3">
      <c r="B40" s="23" t="s">
        <v>49</v>
      </c>
      <c r="C40" s="23">
        <v>1471.2</v>
      </c>
      <c r="D40" s="29">
        <v>0.83</v>
      </c>
      <c r="E40" s="21">
        <f t="shared" si="4"/>
        <v>129.33723999999998</v>
      </c>
      <c r="F40" s="22">
        <f t="shared" si="3"/>
        <v>1324.0800000000002</v>
      </c>
      <c r="G40" s="26">
        <f t="shared" si="5"/>
        <v>-9.9999999999999929</v>
      </c>
      <c r="H40" s="21">
        <f t="shared" si="6"/>
        <v>116.403516</v>
      </c>
    </row>
    <row r="41" spans="2:8" x14ac:dyDescent="0.3">
      <c r="B41" s="23" t="s">
        <v>88</v>
      </c>
      <c r="C41" s="23">
        <v>665.9</v>
      </c>
      <c r="D41" s="29">
        <v>0.82</v>
      </c>
      <c r="E41" s="21">
        <f t="shared" si="4"/>
        <v>127.77895999999998</v>
      </c>
      <c r="F41" s="22">
        <f t="shared" si="3"/>
        <v>599.30999999999995</v>
      </c>
      <c r="G41" s="26">
        <f t="shared" si="5"/>
        <v>-10.000000000000005</v>
      </c>
      <c r="H41" s="21">
        <f t="shared" si="6"/>
        <v>115.00106399999999</v>
      </c>
    </row>
    <row r="42" spans="2:8" x14ac:dyDescent="0.3">
      <c r="B42" s="23" t="s">
        <v>12</v>
      </c>
      <c r="C42" s="23">
        <v>4192.8</v>
      </c>
      <c r="D42" s="29">
        <v>0.81</v>
      </c>
      <c r="E42" s="21">
        <f t="shared" si="4"/>
        <v>126.22068000000002</v>
      </c>
      <c r="F42" s="22">
        <f t="shared" si="3"/>
        <v>3773.5200000000004</v>
      </c>
      <c r="G42" s="26">
        <f t="shared" si="5"/>
        <v>-9.9999999999999929</v>
      </c>
      <c r="H42" s="21">
        <f t="shared" si="6"/>
        <v>113.59861200000003</v>
      </c>
    </row>
    <row r="43" spans="2:8" x14ac:dyDescent="0.3">
      <c r="B43" s="23" t="s">
        <v>91</v>
      </c>
      <c r="C43" s="23">
        <v>4194</v>
      </c>
      <c r="D43" s="29">
        <v>0.79</v>
      </c>
      <c r="E43" s="21">
        <f t="shared" si="4"/>
        <v>123.10412000000001</v>
      </c>
      <c r="F43" s="22">
        <f t="shared" si="3"/>
        <v>3774.6</v>
      </c>
      <c r="G43" s="26">
        <f t="shared" si="5"/>
        <v>-10.000000000000002</v>
      </c>
      <c r="H43" s="21">
        <f t="shared" si="6"/>
        <v>110.79370800000001</v>
      </c>
    </row>
    <row r="44" spans="2:8" x14ac:dyDescent="0.3">
      <c r="B44" s="23" t="s">
        <v>35</v>
      </c>
      <c r="C44" s="23">
        <v>110.5</v>
      </c>
      <c r="D44" s="29">
        <v>0.78</v>
      </c>
      <c r="E44" s="21">
        <f t="shared" si="4"/>
        <v>121.54584000000001</v>
      </c>
      <c r="F44" s="22">
        <f t="shared" si="3"/>
        <v>99.45</v>
      </c>
      <c r="G44" s="26">
        <f t="shared" si="5"/>
        <v>-9.9999999999999982</v>
      </c>
      <c r="H44" s="21">
        <f t="shared" si="6"/>
        <v>109.39125600000001</v>
      </c>
    </row>
    <row r="45" spans="2:8" x14ac:dyDescent="0.3">
      <c r="B45" s="23" t="s">
        <v>16</v>
      </c>
      <c r="C45" s="23">
        <v>949.35</v>
      </c>
      <c r="D45" s="29">
        <v>0.72</v>
      </c>
      <c r="E45" s="21">
        <f t="shared" si="4"/>
        <v>112.19615999999998</v>
      </c>
      <c r="F45" s="22">
        <f t="shared" si="3"/>
        <v>854.41500000000008</v>
      </c>
      <c r="G45" s="26">
        <f t="shared" si="5"/>
        <v>-9.9999999999999929</v>
      </c>
      <c r="H45" s="21">
        <f t="shared" si="6"/>
        <v>100.97654399999999</v>
      </c>
    </row>
    <row r="46" spans="2:8" x14ac:dyDescent="0.3">
      <c r="B46" s="23" t="s">
        <v>45</v>
      </c>
      <c r="C46" s="23">
        <v>815.1</v>
      </c>
      <c r="D46" s="29">
        <v>0.67</v>
      </c>
      <c r="E46" s="21">
        <f t="shared" si="4"/>
        <v>104.40476000000001</v>
      </c>
      <c r="F46" s="22">
        <f t="shared" si="3"/>
        <v>733.59</v>
      </c>
      <c r="G46" s="26">
        <f t="shared" si="5"/>
        <v>-10</v>
      </c>
      <c r="H46" s="21">
        <f t="shared" si="6"/>
        <v>93.964284000000006</v>
      </c>
    </row>
    <row r="47" spans="2:8" x14ac:dyDescent="0.3">
      <c r="B47" s="23" t="s">
        <v>14</v>
      </c>
      <c r="C47" s="23">
        <v>472</v>
      </c>
      <c r="D47" s="29">
        <v>0.65</v>
      </c>
      <c r="E47" s="21">
        <f t="shared" si="4"/>
        <v>101.2882</v>
      </c>
      <c r="F47" s="22">
        <f t="shared" si="3"/>
        <v>424.8</v>
      </c>
      <c r="G47" s="26">
        <f t="shared" si="5"/>
        <v>-9.9999999999999982</v>
      </c>
      <c r="H47" s="21">
        <f t="shared" si="6"/>
        <v>91.159379999999999</v>
      </c>
    </row>
    <row r="48" spans="2:8" x14ac:dyDescent="0.3">
      <c r="B48" s="23" t="s">
        <v>36</v>
      </c>
      <c r="C48" s="23">
        <v>113.65</v>
      </c>
      <c r="D48" s="29">
        <v>0.62</v>
      </c>
      <c r="E48" s="21">
        <f t="shared" si="4"/>
        <v>96.61336</v>
      </c>
      <c r="F48" s="22">
        <f t="shared" si="3"/>
        <v>102.28500000000001</v>
      </c>
      <c r="G48" s="26">
        <f t="shared" si="5"/>
        <v>-9.9999999999999947</v>
      </c>
      <c r="H48" s="21">
        <f t="shared" si="6"/>
        <v>86.952024000000009</v>
      </c>
    </row>
    <row r="49" spans="2:8" x14ac:dyDescent="0.3">
      <c r="B49" s="23" t="s">
        <v>77</v>
      </c>
      <c r="C49" s="23">
        <v>3447.85</v>
      </c>
      <c r="D49" s="29">
        <v>0.6</v>
      </c>
      <c r="E49" s="21">
        <f t="shared" si="4"/>
        <v>93.496799999999979</v>
      </c>
      <c r="F49" s="22">
        <f t="shared" si="3"/>
        <v>3103.0650000000001</v>
      </c>
      <c r="G49" s="26">
        <f t="shared" si="5"/>
        <v>-9.9999999999999964</v>
      </c>
      <c r="H49" s="21">
        <f t="shared" si="6"/>
        <v>84.147119999999987</v>
      </c>
    </row>
    <row r="50" spans="2:8" x14ac:dyDescent="0.3">
      <c r="B50" s="23" t="s">
        <v>93</v>
      </c>
      <c r="C50" s="23">
        <v>663.85</v>
      </c>
      <c r="D50" s="29">
        <v>0.59</v>
      </c>
      <c r="E50" s="21">
        <f t="shared" si="4"/>
        <v>91.938519999999983</v>
      </c>
      <c r="F50" s="22">
        <f t="shared" si="3"/>
        <v>597.46500000000003</v>
      </c>
      <c r="G50" s="26">
        <f t="shared" si="5"/>
        <v>-9.9999999999999982</v>
      </c>
      <c r="H50" s="21">
        <f t="shared" si="6"/>
        <v>82.74466799999999</v>
      </c>
    </row>
    <row r="51" spans="2:8" x14ac:dyDescent="0.3">
      <c r="B51" s="23" t="s">
        <v>22</v>
      </c>
      <c r="C51" s="23">
        <v>3007.5</v>
      </c>
      <c r="D51" s="29">
        <v>0.57999999999999996</v>
      </c>
      <c r="E51" s="21">
        <f t="shared" si="4"/>
        <v>90.380240000000001</v>
      </c>
      <c r="F51" s="22">
        <f t="shared" si="3"/>
        <v>2706.75</v>
      </c>
      <c r="G51" s="26">
        <f t="shared" si="5"/>
        <v>-10</v>
      </c>
      <c r="H51" s="21">
        <f t="shared" si="6"/>
        <v>81.342216000000008</v>
      </c>
    </row>
    <row r="52" spans="2:8" x14ac:dyDescent="0.3">
      <c r="B52" s="23" t="s">
        <v>92</v>
      </c>
      <c r="C52" s="23">
        <v>975.65</v>
      </c>
      <c r="D52" s="29">
        <v>0.56000000000000005</v>
      </c>
      <c r="E52" s="21">
        <f t="shared" si="4"/>
        <v>87.263680000000008</v>
      </c>
      <c r="F52" s="22">
        <f t="shared" si="3"/>
        <v>878.08500000000004</v>
      </c>
      <c r="G52" s="26">
        <f t="shared" si="5"/>
        <v>-9.9999999999999929</v>
      </c>
      <c r="H52" s="21">
        <f t="shared" si="6"/>
        <v>78.537312000000014</v>
      </c>
    </row>
    <row r="53" spans="2:8" x14ac:dyDescent="0.3">
      <c r="B53" s="23" t="s">
        <v>19</v>
      </c>
      <c r="C53" s="23">
        <v>2676.15</v>
      </c>
      <c r="D53" s="29">
        <v>0.55000000000000004</v>
      </c>
      <c r="E53" s="21">
        <f t="shared" si="4"/>
        <v>85.705400000000012</v>
      </c>
      <c r="F53" s="22">
        <f t="shared" si="3"/>
        <v>2408.5350000000003</v>
      </c>
      <c r="G53" s="26">
        <f t="shared" si="5"/>
        <v>-9.9999999999999911</v>
      </c>
      <c r="H53" s="21">
        <f t="shared" si="6"/>
        <v>77.134860000000018</v>
      </c>
    </row>
    <row r="54" spans="2:8" x14ac:dyDescent="0.3">
      <c r="B54" s="23" t="s">
        <v>83</v>
      </c>
      <c r="C54" s="23">
        <v>27578</v>
      </c>
      <c r="D54" s="29">
        <v>0.55000000000000004</v>
      </c>
      <c r="E54" s="21">
        <f t="shared" si="4"/>
        <v>85.705400000000012</v>
      </c>
      <c r="F54" s="22">
        <f t="shared" si="3"/>
        <v>24820.2</v>
      </c>
      <c r="G54" s="26">
        <f t="shared" si="5"/>
        <v>-9.9999999999999982</v>
      </c>
      <c r="H54" s="21">
        <f t="shared" si="6"/>
        <v>77.134860000000018</v>
      </c>
    </row>
    <row r="55" spans="2:8" x14ac:dyDescent="0.3">
      <c r="B55" s="23" t="s">
        <v>17</v>
      </c>
      <c r="C55" s="23">
        <v>147.69999999999999</v>
      </c>
      <c r="D55" s="29">
        <v>0.46</v>
      </c>
      <c r="E55" s="21">
        <f t="shared" si="4"/>
        <v>71.680880000000002</v>
      </c>
      <c r="F55" s="22">
        <f t="shared" si="3"/>
        <v>132.93</v>
      </c>
      <c r="G55" s="26">
        <f t="shared" si="5"/>
        <v>-9.9999999999999876</v>
      </c>
      <c r="H55" s="21">
        <f t="shared" si="6"/>
        <v>64.512792000000005</v>
      </c>
    </row>
    <row r="56" spans="2:8" x14ac:dyDescent="0.3">
      <c r="B56" s="23" t="s">
        <v>28</v>
      </c>
      <c r="C56" s="23">
        <v>109.25</v>
      </c>
      <c r="D56" s="29">
        <v>0.41</v>
      </c>
      <c r="E56" s="21">
        <f t="shared" si="4"/>
        <v>63.889479999999992</v>
      </c>
      <c r="F56" s="22">
        <f t="shared" si="3"/>
        <v>98.325000000000003</v>
      </c>
      <c r="G56" s="26">
        <f t="shared" si="5"/>
        <v>-9.9999999999999982</v>
      </c>
      <c r="H56" s="21">
        <f t="shared" si="6"/>
        <v>57.500531999999993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100.00999999999996</v>
      </c>
      <c r="E58" s="17">
        <v>15582.8</v>
      </c>
      <c r="F58" s="18"/>
      <c r="G58" s="19"/>
      <c r="H58" s="17">
        <f>SUM(H7:H57)</f>
        <v>14025.922451999995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1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13" workbookViewId="0">
      <selection activeCell="E58" sqref="E58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38</v>
      </c>
      <c r="C7" s="23">
        <v>2160.3000000000002</v>
      </c>
      <c r="D7" s="29">
        <v>10.36</v>
      </c>
      <c r="E7" s="21">
        <f t="shared" ref="E7:E38" si="0">$E$58*D7/100</f>
        <v>1614.37808</v>
      </c>
      <c r="F7" s="22">
        <f t="shared" ref="F7:F38" si="1">C7*1.1</f>
        <v>2376.3300000000004</v>
      </c>
      <c r="G7" s="26">
        <f t="shared" ref="G7:G38" si="2">(F7-C7)/C7*100</f>
        <v>10.000000000000009</v>
      </c>
      <c r="H7" s="21">
        <f t="shared" ref="H7:H38" si="3">E7+((E7*G7)/100)</f>
        <v>1775.8158880000001</v>
      </c>
    </row>
    <row r="8" spans="2:8" x14ac:dyDescent="0.3">
      <c r="B8" s="23" t="s">
        <v>21</v>
      </c>
      <c r="C8" s="23">
        <v>1515.85</v>
      </c>
      <c r="D8" s="29">
        <v>9.7899999999999991</v>
      </c>
      <c r="E8" s="21">
        <f t="shared" si="0"/>
        <v>1525.55612</v>
      </c>
      <c r="F8" s="22">
        <f t="shared" si="1"/>
        <v>1667.4349999999999</v>
      </c>
      <c r="G8" s="26">
        <f t="shared" si="2"/>
        <v>10.000000000000004</v>
      </c>
      <c r="H8" s="21">
        <f t="shared" si="3"/>
        <v>1678.1117320000001</v>
      </c>
    </row>
    <row r="9" spans="2:8" x14ac:dyDescent="0.3">
      <c r="B9" s="23" t="s">
        <v>30</v>
      </c>
      <c r="C9" s="23">
        <v>1393.75</v>
      </c>
      <c r="D9" s="29">
        <v>7.66</v>
      </c>
      <c r="E9" s="21">
        <f t="shared" si="0"/>
        <v>1193.64248</v>
      </c>
      <c r="F9" s="22">
        <f t="shared" si="1"/>
        <v>1533.1250000000002</v>
      </c>
      <c r="G9" s="26">
        <f t="shared" si="2"/>
        <v>10.000000000000016</v>
      </c>
      <c r="H9" s="21">
        <f t="shared" si="3"/>
        <v>1313.0067280000001</v>
      </c>
    </row>
    <row r="10" spans="2:8" x14ac:dyDescent="0.3">
      <c r="B10" s="23" t="s">
        <v>25</v>
      </c>
      <c r="C10" s="23">
        <v>2552.85</v>
      </c>
      <c r="D10" s="29">
        <v>6.82</v>
      </c>
      <c r="E10" s="21">
        <f t="shared" si="0"/>
        <v>1062.7469599999999</v>
      </c>
      <c r="F10" s="22">
        <f t="shared" si="1"/>
        <v>2808.1350000000002</v>
      </c>
      <c r="G10" s="26">
        <f t="shared" si="2"/>
        <v>10.000000000000012</v>
      </c>
      <c r="H10" s="21">
        <f t="shared" si="3"/>
        <v>1169.0216560000001</v>
      </c>
    </row>
    <row r="11" spans="2:8" x14ac:dyDescent="0.3">
      <c r="B11" s="23" t="s">
        <v>27</v>
      </c>
      <c r="C11" s="23">
        <v>662.75</v>
      </c>
      <c r="D11" s="29">
        <v>6.8</v>
      </c>
      <c r="E11" s="21">
        <f t="shared" si="0"/>
        <v>1059.6304</v>
      </c>
      <c r="F11" s="22">
        <f t="shared" si="1"/>
        <v>729.02500000000009</v>
      </c>
      <c r="G11" s="26">
        <f t="shared" si="2"/>
        <v>10.000000000000012</v>
      </c>
      <c r="H11" s="21">
        <f t="shared" si="3"/>
        <v>1165.5934400000001</v>
      </c>
    </row>
    <row r="12" spans="2:8" x14ac:dyDescent="0.3">
      <c r="B12" s="23" t="s">
        <v>41</v>
      </c>
      <c r="C12" s="23">
        <v>3159.15</v>
      </c>
      <c r="D12" s="29">
        <v>4.8499999999999996</v>
      </c>
      <c r="E12" s="21">
        <f t="shared" si="0"/>
        <v>755.7657999999999</v>
      </c>
      <c r="F12" s="22">
        <f t="shared" si="1"/>
        <v>3475.0650000000005</v>
      </c>
      <c r="G12" s="26">
        <f t="shared" si="2"/>
        <v>10.000000000000012</v>
      </c>
      <c r="H12" s="21">
        <f t="shared" si="3"/>
        <v>831.34238000000005</v>
      </c>
    </row>
    <row r="13" spans="2:8" x14ac:dyDescent="0.3">
      <c r="B13" s="23" t="s">
        <v>31</v>
      </c>
      <c r="C13" s="23">
        <v>1807.7</v>
      </c>
      <c r="D13" s="29">
        <v>3.93</v>
      </c>
      <c r="E13" s="21">
        <f t="shared" si="0"/>
        <v>612.40404000000001</v>
      </c>
      <c r="F13" s="22">
        <f t="shared" si="1"/>
        <v>1988.4700000000003</v>
      </c>
      <c r="G13" s="26">
        <f t="shared" si="2"/>
        <v>10.000000000000012</v>
      </c>
      <c r="H13" s="21">
        <f t="shared" si="3"/>
        <v>673.64444400000014</v>
      </c>
    </row>
    <row r="14" spans="2:8" x14ac:dyDescent="0.3">
      <c r="B14" s="23" t="s">
        <v>24</v>
      </c>
      <c r="C14" s="23">
        <v>2340.0500000000002</v>
      </c>
      <c r="D14" s="29">
        <v>3.1</v>
      </c>
      <c r="E14" s="21">
        <f t="shared" si="0"/>
        <v>483.0668</v>
      </c>
      <c r="F14" s="22">
        <f t="shared" si="1"/>
        <v>2574.0550000000003</v>
      </c>
      <c r="G14" s="26">
        <f t="shared" si="2"/>
        <v>10.000000000000004</v>
      </c>
      <c r="H14" s="21">
        <f t="shared" si="3"/>
        <v>531.37347999999997</v>
      </c>
    </row>
    <row r="15" spans="2:8" x14ac:dyDescent="0.3">
      <c r="B15" s="23" t="s">
        <v>26</v>
      </c>
      <c r="C15" s="23">
        <v>216.6</v>
      </c>
      <c r="D15" s="29">
        <v>2.81</v>
      </c>
      <c r="E15" s="21">
        <f t="shared" si="0"/>
        <v>437.87667999999996</v>
      </c>
      <c r="F15" s="22">
        <f t="shared" si="1"/>
        <v>238.26000000000002</v>
      </c>
      <c r="G15" s="26">
        <f t="shared" si="2"/>
        <v>10.000000000000012</v>
      </c>
      <c r="H15" s="21">
        <f t="shared" si="3"/>
        <v>481.66434800000002</v>
      </c>
    </row>
    <row r="16" spans="2:8" x14ac:dyDescent="0.3">
      <c r="B16" s="23" t="s">
        <v>11</v>
      </c>
      <c r="C16" s="23">
        <v>750.7</v>
      </c>
      <c r="D16" s="29">
        <v>2.8</v>
      </c>
      <c r="E16" s="21">
        <f t="shared" si="0"/>
        <v>436.31839999999994</v>
      </c>
      <c r="F16" s="22">
        <f t="shared" si="1"/>
        <v>825.7700000000001</v>
      </c>
      <c r="G16" s="26">
        <f t="shared" si="2"/>
        <v>10.000000000000005</v>
      </c>
      <c r="H16" s="21">
        <f t="shared" si="3"/>
        <v>479.95023999999995</v>
      </c>
    </row>
    <row r="17" spans="2:8" x14ac:dyDescent="0.3">
      <c r="B17" s="23" t="s">
        <v>32</v>
      </c>
      <c r="C17" s="23">
        <v>1467.7</v>
      </c>
      <c r="D17" s="29">
        <v>2.63</v>
      </c>
      <c r="E17" s="21">
        <f t="shared" si="0"/>
        <v>409.82763999999997</v>
      </c>
      <c r="F17" s="22">
        <f t="shared" si="1"/>
        <v>1614.4700000000003</v>
      </c>
      <c r="G17" s="26">
        <f t="shared" si="2"/>
        <v>10.000000000000014</v>
      </c>
      <c r="H17" s="21">
        <f t="shared" si="3"/>
        <v>450.81040400000001</v>
      </c>
    </row>
    <row r="18" spans="2:8" x14ac:dyDescent="0.3">
      <c r="B18" s="23" t="s">
        <v>39</v>
      </c>
      <c r="C18" s="23">
        <v>424.35</v>
      </c>
      <c r="D18" s="29">
        <v>2.42</v>
      </c>
      <c r="E18" s="21">
        <f t="shared" si="0"/>
        <v>377.10375999999997</v>
      </c>
      <c r="F18" s="22">
        <f t="shared" si="1"/>
        <v>466.78500000000008</v>
      </c>
      <c r="G18" s="26">
        <f t="shared" si="2"/>
        <v>10.000000000000012</v>
      </c>
      <c r="H18" s="21">
        <f t="shared" si="3"/>
        <v>414.81413600000002</v>
      </c>
    </row>
    <row r="19" spans="2:8" x14ac:dyDescent="0.3">
      <c r="B19" s="23" t="s">
        <v>13</v>
      </c>
      <c r="C19" s="23">
        <v>5627.95</v>
      </c>
      <c r="D19" s="29">
        <v>2.21</v>
      </c>
      <c r="E19" s="21">
        <f t="shared" si="0"/>
        <v>344.37987999999996</v>
      </c>
      <c r="F19" s="22">
        <f t="shared" si="1"/>
        <v>6190.7449999999999</v>
      </c>
      <c r="G19" s="26">
        <f t="shared" si="2"/>
        <v>10.000000000000002</v>
      </c>
      <c r="H19" s="21">
        <f t="shared" si="3"/>
        <v>378.81786799999998</v>
      </c>
    </row>
    <row r="20" spans="2:8" x14ac:dyDescent="0.3">
      <c r="B20" s="23" t="s">
        <v>10</v>
      </c>
      <c r="C20" s="23">
        <v>2977.5</v>
      </c>
      <c r="D20" s="29">
        <v>1.99</v>
      </c>
      <c r="E20" s="21">
        <f t="shared" si="0"/>
        <v>310.09771999999998</v>
      </c>
      <c r="F20" s="22">
        <f t="shared" si="1"/>
        <v>3275.2500000000005</v>
      </c>
      <c r="G20" s="26">
        <f t="shared" si="2"/>
        <v>10.000000000000016</v>
      </c>
      <c r="H20" s="21">
        <f t="shared" si="3"/>
        <v>341.10749200000004</v>
      </c>
    </row>
    <row r="21" spans="2:8" x14ac:dyDescent="0.3">
      <c r="B21" s="23" t="s">
        <v>15</v>
      </c>
      <c r="C21" s="23">
        <v>534.9</v>
      </c>
      <c r="D21" s="29">
        <v>1.92</v>
      </c>
      <c r="E21" s="21">
        <f t="shared" si="0"/>
        <v>299.18975999999998</v>
      </c>
      <c r="F21" s="22">
        <f t="shared" si="1"/>
        <v>588.39</v>
      </c>
      <c r="G21" s="26">
        <f t="shared" si="2"/>
        <v>10.000000000000002</v>
      </c>
      <c r="H21" s="21">
        <f t="shared" si="3"/>
        <v>329.10873599999996</v>
      </c>
    </row>
    <row r="22" spans="2:8" x14ac:dyDescent="0.3">
      <c r="B22" s="23" t="s">
        <v>20</v>
      </c>
      <c r="C22" s="23">
        <v>945.2</v>
      </c>
      <c r="D22" s="29">
        <v>1.52</v>
      </c>
      <c r="E22" s="21">
        <f t="shared" si="0"/>
        <v>236.85856000000001</v>
      </c>
      <c r="F22" s="22">
        <f t="shared" si="1"/>
        <v>1039.72</v>
      </c>
      <c r="G22" s="26">
        <f t="shared" si="2"/>
        <v>9.9999999999999982</v>
      </c>
      <c r="H22" s="21">
        <f t="shared" si="3"/>
        <v>260.54441600000001</v>
      </c>
    </row>
    <row r="23" spans="2:8" x14ac:dyDescent="0.3">
      <c r="B23" s="23" t="s">
        <v>34</v>
      </c>
      <c r="C23" s="23">
        <v>7086.3</v>
      </c>
      <c r="D23" s="29">
        <v>1.4</v>
      </c>
      <c r="E23" s="21">
        <f t="shared" si="0"/>
        <v>218.15919999999997</v>
      </c>
      <c r="F23" s="22">
        <f t="shared" si="1"/>
        <v>7794.9300000000012</v>
      </c>
      <c r="G23" s="26">
        <f t="shared" si="2"/>
        <v>10.000000000000014</v>
      </c>
      <c r="H23" s="21">
        <f t="shared" si="3"/>
        <v>239.97512</v>
      </c>
    </row>
    <row r="24" spans="2:8" x14ac:dyDescent="0.3">
      <c r="B24" s="23" t="s">
        <v>43</v>
      </c>
      <c r="C24" s="23">
        <v>1125.6500000000001</v>
      </c>
      <c r="D24" s="29">
        <v>1.3</v>
      </c>
      <c r="E24" s="21">
        <f t="shared" si="0"/>
        <v>202.57640000000001</v>
      </c>
      <c r="F24" s="22">
        <f t="shared" si="1"/>
        <v>1238.2150000000001</v>
      </c>
      <c r="G24" s="26">
        <f t="shared" si="2"/>
        <v>10.000000000000005</v>
      </c>
      <c r="H24" s="21">
        <f t="shared" si="3"/>
        <v>222.83404000000002</v>
      </c>
    </row>
    <row r="25" spans="2:8" x14ac:dyDescent="0.3">
      <c r="B25" s="23" t="s">
        <v>47</v>
      </c>
      <c r="C25" s="23">
        <v>539.04999999999995</v>
      </c>
      <c r="D25" s="29">
        <v>1.18</v>
      </c>
      <c r="E25" s="21">
        <f t="shared" si="0"/>
        <v>183.87703999999997</v>
      </c>
      <c r="F25" s="22">
        <f t="shared" si="1"/>
        <v>592.95500000000004</v>
      </c>
      <c r="G25" s="26">
        <f t="shared" si="2"/>
        <v>10.000000000000018</v>
      </c>
      <c r="H25" s="21">
        <f t="shared" si="3"/>
        <v>202.26474400000001</v>
      </c>
    </row>
    <row r="26" spans="2:8" x14ac:dyDescent="0.3">
      <c r="B26" s="23" t="s">
        <v>33</v>
      </c>
      <c r="C26" s="23">
        <v>807.95</v>
      </c>
      <c r="D26" s="29">
        <v>1.1499999999999999</v>
      </c>
      <c r="E26" s="21">
        <f t="shared" si="0"/>
        <v>179.20219999999998</v>
      </c>
      <c r="F26" s="22">
        <f t="shared" si="1"/>
        <v>888.74500000000012</v>
      </c>
      <c r="G26" s="26">
        <f t="shared" si="2"/>
        <v>10.000000000000009</v>
      </c>
      <c r="H26" s="21">
        <f t="shared" si="3"/>
        <v>197.12241999999998</v>
      </c>
    </row>
    <row r="27" spans="2:8" x14ac:dyDescent="0.3">
      <c r="B27" s="23" t="s">
        <v>46</v>
      </c>
      <c r="C27" s="23">
        <v>6708</v>
      </c>
      <c r="D27" s="29">
        <v>1.1499999999999999</v>
      </c>
      <c r="E27" s="21">
        <f t="shared" si="0"/>
        <v>179.20219999999998</v>
      </c>
      <c r="F27" s="22">
        <f t="shared" si="1"/>
        <v>7378.8</v>
      </c>
      <c r="G27" s="26">
        <f t="shared" si="2"/>
        <v>10.000000000000004</v>
      </c>
      <c r="H27" s="21">
        <f t="shared" si="3"/>
        <v>197.12241999999998</v>
      </c>
    </row>
    <row r="28" spans="2:8" x14ac:dyDescent="0.3">
      <c r="B28" s="23" t="s">
        <v>40</v>
      </c>
      <c r="C28" s="23">
        <v>668.3</v>
      </c>
      <c r="D28" s="29">
        <v>1.07</v>
      </c>
      <c r="E28" s="21">
        <f t="shared" si="0"/>
        <v>166.73596000000001</v>
      </c>
      <c r="F28" s="22">
        <f t="shared" si="1"/>
        <v>735.13</v>
      </c>
      <c r="G28" s="26">
        <f t="shared" si="2"/>
        <v>10.000000000000007</v>
      </c>
      <c r="H28" s="21">
        <f t="shared" si="3"/>
        <v>183.40955600000001</v>
      </c>
    </row>
    <row r="29" spans="2:8" x14ac:dyDescent="0.3">
      <c r="B29" s="23" t="s">
        <v>48</v>
      </c>
      <c r="C29" s="23">
        <v>11806.3</v>
      </c>
      <c r="D29" s="29">
        <v>1.06</v>
      </c>
      <c r="E29" s="21">
        <f t="shared" si="0"/>
        <v>165.17768000000001</v>
      </c>
      <c r="F29" s="22">
        <f t="shared" si="1"/>
        <v>12986.93</v>
      </c>
      <c r="G29" s="26">
        <f t="shared" si="2"/>
        <v>10.000000000000009</v>
      </c>
      <c r="H29" s="21">
        <f t="shared" si="3"/>
        <v>181.69544800000003</v>
      </c>
    </row>
    <row r="30" spans="2:8" x14ac:dyDescent="0.3">
      <c r="B30" s="23" t="s">
        <v>61</v>
      </c>
      <c r="C30" s="23">
        <v>710.9</v>
      </c>
      <c r="D30" s="29">
        <v>1.02</v>
      </c>
      <c r="E30" s="21">
        <f t="shared" si="0"/>
        <v>158.94456</v>
      </c>
      <c r="F30" s="22">
        <f t="shared" si="1"/>
        <v>781.99</v>
      </c>
      <c r="G30" s="26">
        <f t="shared" si="2"/>
        <v>10.000000000000005</v>
      </c>
      <c r="H30" s="21">
        <f t="shared" si="3"/>
        <v>174.83901600000002</v>
      </c>
    </row>
    <row r="31" spans="2:8" x14ac:dyDescent="0.3">
      <c r="B31" s="23" t="s">
        <v>50</v>
      </c>
      <c r="C31" s="23">
        <v>1596.25</v>
      </c>
      <c r="D31" s="29">
        <v>0.99</v>
      </c>
      <c r="E31" s="21">
        <f t="shared" si="0"/>
        <v>154.26972000000001</v>
      </c>
      <c r="F31" s="22">
        <f t="shared" si="1"/>
        <v>1755.8750000000002</v>
      </c>
      <c r="G31" s="26">
        <f t="shared" si="2"/>
        <v>10.000000000000014</v>
      </c>
      <c r="H31" s="21">
        <f t="shared" si="3"/>
        <v>169.69669200000004</v>
      </c>
    </row>
    <row r="32" spans="2:8" x14ac:dyDescent="0.3">
      <c r="B32" s="23" t="s">
        <v>18</v>
      </c>
      <c r="C32" s="23">
        <v>5309.15</v>
      </c>
      <c r="D32" s="29">
        <v>0.96</v>
      </c>
      <c r="E32" s="21">
        <f t="shared" si="0"/>
        <v>149.59487999999999</v>
      </c>
      <c r="F32" s="22">
        <f t="shared" si="1"/>
        <v>5840.0650000000005</v>
      </c>
      <c r="G32" s="26">
        <f t="shared" si="2"/>
        <v>10.000000000000018</v>
      </c>
      <c r="H32" s="21">
        <f t="shared" si="3"/>
        <v>164.55436800000001</v>
      </c>
    </row>
    <row r="33" spans="2:8" x14ac:dyDescent="0.3">
      <c r="B33" s="23" t="s">
        <v>82</v>
      </c>
      <c r="C33" s="23">
        <v>17695.55</v>
      </c>
      <c r="D33" s="29">
        <v>0.94</v>
      </c>
      <c r="E33" s="21">
        <f t="shared" si="0"/>
        <v>146.47832</v>
      </c>
      <c r="F33" s="22">
        <f t="shared" si="1"/>
        <v>19465.105</v>
      </c>
      <c r="G33" s="26">
        <f t="shared" si="2"/>
        <v>10.000000000000002</v>
      </c>
      <c r="H33" s="21">
        <f t="shared" si="3"/>
        <v>161.12615199999999</v>
      </c>
    </row>
    <row r="34" spans="2:8" x14ac:dyDescent="0.3">
      <c r="B34" s="23" t="s">
        <v>44</v>
      </c>
      <c r="C34" s="23">
        <v>1021.65</v>
      </c>
      <c r="D34" s="29">
        <v>0.94</v>
      </c>
      <c r="E34" s="21">
        <f t="shared" si="0"/>
        <v>146.47832</v>
      </c>
      <c r="F34" s="22">
        <f t="shared" si="1"/>
        <v>1123.8150000000001</v>
      </c>
      <c r="G34" s="26">
        <f t="shared" si="2"/>
        <v>10.000000000000007</v>
      </c>
      <c r="H34" s="21">
        <f t="shared" si="3"/>
        <v>161.12615200000002</v>
      </c>
    </row>
    <row r="35" spans="2:8" x14ac:dyDescent="0.3">
      <c r="B35" s="23" t="s">
        <v>37</v>
      </c>
      <c r="C35" s="23">
        <v>225.65</v>
      </c>
      <c r="D35" s="29">
        <v>0.86</v>
      </c>
      <c r="E35" s="21">
        <f t="shared" si="0"/>
        <v>134.01208</v>
      </c>
      <c r="F35" s="22">
        <f t="shared" si="1"/>
        <v>248.21500000000003</v>
      </c>
      <c r="G35" s="26">
        <f t="shared" si="2"/>
        <v>10.000000000000012</v>
      </c>
      <c r="H35" s="21">
        <f t="shared" si="3"/>
        <v>147.41328800000002</v>
      </c>
    </row>
    <row r="36" spans="2:8" x14ac:dyDescent="0.3">
      <c r="B36" s="23" t="s">
        <v>23</v>
      </c>
      <c r="C36" s="23">
        <v>394.25</v>
      </c>
      <c r="D36" s="29">
        <v>0.85</v>
      </c>
      <c r="E36" s="21">
        <f t="shared" si="0"/>
        <v>132.4538</v>
      </c>
      <c r="F36" s="22">
        <f t="shared" si="1"/>
        <v>433.67500000000001</v>
      </c>
      <c r="G36" s="26">
        <f t="shared" si="2"/>
        <v>10.000000000000004</v>
      </c>
      <c r="H36" s="21">
        <f t="shared" si="3"/>
        <v>145.69918000000001</v>
      </c>
    </row>
    <row r="37" spans="2:8" x14ac:dyDescent="0.3">
      <c r="B37" s="23" t="s">
        <v>29</v>
      </c>
      <c r="C37" s="23">
        <v>1013</v>
      </c>
      <c r="D37" s="29">
        <v>0.85</v>
      </c>
      <c r="E37" s="21">
        <f t="shared" si="0"/>
        <v>132.4538</v>
      </c>
      <c r="F37" s="22">
        <f t="shared" si="1"/>
        <v>1114.3000000000002</v>
      </c>
      <c r="G37" s="26">
        <f t="shared" si="2"/>
        <v>10.000000000000018</v>
      </c>
      <c r="H37" s="21">
        <f t="shared" si="3"/>
        <v>145.69918000000001</v>
      </c>
    </row>
    <row r="38" spans="2:8" x14ac:dyDescent="0.3">
      <c r="B38" s="23" t="s">
        <v>42</v>
      </c>
      <c r="C38" s="23">
        <v>318.75</v>
      </c>
      <c r="D38" s="29">
        <v>0.85</v>
      </c>
      <c r="E38" s="21">
        <f t="shared" si="0"/>
        <v>132.4538</v>
      </c>
      <c r="F38" s="22">
        <f t="shared" si="1"/>
        <v>350.625</v>
      </c>
      <c r="G38" s="26">
        <f t="shared" si="2"/>
        <v>10</v>
      </c>
      <c r="H38" s="21">
        <f t="shared" si="3"/>
        <v>145.69918000000001</v>
      </c>
    </row>
    <row r="39" spans="2:8" x14ac:dyDescent="0.3">
      <c r="B39" s="23" t="s">
        <v>9</v>
      </c>
      <c r="C39" s="23">
        <v>769.55</v>
      </c>
      <c r="D39" s="29">
        <v>0.84</v>
      </c>
      <c r="E39" s="21">
        <f t="shared" ref="E39:E56" si="4">$E$58*D39/100</f>
        <v>130.89552</v>
      </c>
      <c r="F39" s="22">
        <f t="shared" ref="F39:F56" si="5">C39*1.1</f>
        <v>846.505</v>
      </c>
      <c r="G39" s="26">
        <f t="shared" ref="G39:G56" si="6">(F39-C39)/C39*100</f>
        <v>10.000000000000005</v>
      </c>
      <c r="H39" s="21">
        <f t="shared" ref="H39:H56" si="7">E39+((E39*G39)/100)</f>
        <v>143.985072</v>
      </c>
    </row>
    <row r="40" spans="2:8" x14ac:dyDescent="0.3">
      <c r="B40" s="23" t="s">
        <v>49</v>
      </c>
      <c r="C40" s="23">
        <v>1471.2</v>
      </c>
      <c r="D40" s="29">
        <v>0.83</v>
      </c>
      <c r="E40" s="21">
        <f t="shared" si="4"/>
        <v>129.33723999999998</v>
      </c>
      <c r="F40" s="22">
        <f t="shared" si="5"/>
        <v>1618.3200000000002</v>
      </c>
      <c r="G40" s="26">
        <f t="shared" si="6"/>
        <v>10.000000000000007</v>
      </c>
      <c r="H40" s="21">
        <f t="shared" si="7"/>
        <v>142.27096399999999</v>
      </c>
    </row>
    <row r="41" spans="2:8" x14ac:dyDescent="0.3">
      <c r="B41" s="23" t="s">
        <v>88</v>
      </c>
      <c r="C41" s="23">
        <v>665.9</v>
      </c>
      <c r="D41" s="29">
        <v>0.82</v>
      </c>
      <c r="E41" s="21">
        <f t="shared" si="4"/>
        <v>127.77895999999998</v>
      </c>
      <c r="F41" s="22">
        <f t="shared" si="5"/>
        <v>732.49</v>
      </c>
      <c r="G41" s="26">
        <f t="shared" si="6"/>
        <v>10.000000000000005</v>
      </c>
      <c r="H41" s="21">
        <f t="shared" si="7"/>
        <v>140.55685599999998</v>
      </c>
    </row>
    <row r="42" spans="2:8" x14ac:dyDescent="0.3">
      <c r="B42" s="23" t="s">
        <v>12</v>
      </c>
      <c r="C42" s="23">
        <v>4192.8</v>
      </c>
      <c r="D42" s="29">
        <v>0.81</v>
      </c>
      <c r="E42" s="21">
        <f t="shared" si="4"/>
        <v>126.22068000000002</v>
      </c>
      <c r="F42" s="22">
        <f t="shared" si="5"/>
        <v>4612.0800000000008</v>
      </c>
      <c r="G42" s="26">
        <f t="shared" si="6"/>
        <v>10.000000000000016</v>
      </c>
      <c r="H42" s="21">
        <f t="shared" si="7"/>
        <v>138.84274800000003</v>
      </c>
    </row>
    <row r="43" spans="2:8" x14ac:dyDescent="0.3">
      <c r="B43" s="23" t="s">
        <v>91</v>
      </c>
      <c r="C43" s="23">
        <v>4194</v>
      </c>
      <c r="D43" s="29">
        <v>0.79</v>
      </c>
      <c r="E43" s="21">
        <f t="shared" si="4"/>
        <v>123.10412000000001</v>
      </c>
      <c r="F43" s="22">
        <f t="shared" si="5"/>
        <v>4613.4000000000005</v>
      </c>
      <c r="G43" s="26">
        <f t="shared" si="6"/>
        <v>10.000000000000012</v>
      </c>
      <c r="H43" s="21">
        <f t="shared" si="7"/>
        <v>135.41453200000004</v>
      </c>
    </row>
    <row r="44" spans="2:8" x14ac:dyDescent="0.3">
      <c r="B44" s="23" t="s">
        <v>35</v>
      </c>
      <c r="C44" s="23">
        <v>110.5</v>
      </c>
      <c r="D44" s="29">
        <v>0.78</v>
      </c>
      <c r="E44" s="21">
        <f t="shared" si="4"/>
        <v>121.54584000000001</v>
      </c>
      <c r="F44" s="22">
        <f t="shared" si="5"/>
        <v>121.55000000000001</v>
      </c>
      <c r="G44" s="26">
        <f t="shared" si="6"/>
        <v>10.000000000000011</v>
      </c>
      <c r="H44" s="21">
        <f t="shared" si="7"/>
        <v>133.70042400000003</v>
      </c>
    </row>
    <row r="45" spans="2:8" x14ac:dyDescent="0.3">
      <c r="B45" s="23" t="s">
        <v>16</v>
      </c>
      <c r="C45" s="23">
        <v>949.35</v>
      </c>
      <c r="D45" s="29">
        <v>0.72</v>
      </c>
      <c r="E45" s="21">
        <f t="shared" si="4"/>
        <v>112.19615999999998</v>
      </c>
      <c r="F45" s="22">
        <f t="shared" si="5"/>
        <v>1044.2850000000001</v>
      </c>
      <c r="G45" s="26">
        <f t="shared" si="6"/>
        <v>10.000000000000005</v>
      </c>
      <c r="H45" s="21">
        <f t="shared" si="7"/>
        <v>123.41577599999998</v>
      </c>
    </row>
    <row r="46" spans="2:8" x14ac:dyDescent="0.3">
      <c r="B46" s="23" t="s">
        <v>45</v>
      </c>
      <c r="C46" s="23">
        <v>815.1</v>
      </c>
      <c r="D46" s="29">
        <v>0.67</v>
      </c>
      <c r="E46" s="21">
        <f t="shared" si="4"/>
        <v>104.40476000000001</v>
      </c>
      <c r="F46" s="22">
        <f t="shared" si="5"/>
        <v>896.61000000000013</v>
      </c>
      <c r="G46" s="26">
        <f t="shared" si="6"/>
        <v>10.000000000000012</v>
      </c>
      <c r="H46" s="21">
        <f t="shared" si="7"/>
        <v>114.84523600000003</v>
      </c>
    </row>
    <row r="47" spans="2:8" x14ac:dyDescent="0.3">
      <c r="B47" s="23" t="s">
        <v>14</v>
      </c>
      <c r="C47" s="23">
        <v>472</v>
      </c>
      <c r="D47" s="29">
        <v>0.65</v>
      </c>
      <c r="E47" s="21">
        <f t="shared" si="4"/>
        <v>101.2882</v>
      </c>
      <c r="F47" s="22">
        <f t="shared" si="5"/>
        <v>519.20000000000005</v>
      </c>
      <c r="G47" s="26">
        <f t="shared" si="6"/>
        <v>10.000000000000011</v>
      </c>
      <c r="H47" s="21">
        <f t="shared" si="7"/>
        <v>111.41702000000001</v>
      </c>
    </row>
    <row r="48" spans="2:8" x14ac:dyDescent="0.3">
      <c r="B48" s="23" t="s">
        <v>36</v>
      </c>
      <c r="C48" s="23">
        <v>113.65</v>
      </c>
      <c r="D48" s="29">
        <v>0.62</v>
      </c>
      <c r="E48" s="21">
        <f t="shared" si="4"/>
        <v>96.61336</v>
      </c>
      <c r="F48" s="22">
        <f t="shared" si="5"/>
        <v>125.01500000000001</v>
      </c>
      <c r="G48" s="26">
        <f t="shared" si="6"/>
        <v>10.000000000000007</v>
      </c>
      <c r="H48" s="21">
        <f t="shared" si="7"/>
        <v>106.27469600000001</v>
      </c>
    </row>
    <row r="49" spans="2:8" x14ac:dyDescent="0.3">
      <c r="B49" s="23" t="s">
        <v>77</v>
      </c>
      <c r="C49" s="23">
        <v>3447.85</v>
      </c>
      <c r="D49" s="29">
        <v>0.6</v>
      </c>
      <c r="E49" s="21">
        <f t="shared" si="4"/>
        <v>93.496799999999979</v>
      </c>
      <c r="F49" s="22">
        <f t="shared" si="5"/>
        <v>3792.6350000000002</v>
      </c>
      <c r="G49" s="26">
        <f t="shared" si="6"/>
        <v>10.000000000000009</v>
      </c>
      <c r="H49" s="21">
        <f t="shared" si="7"/>
        <v>102.84647999999999</v>
      </c>
    </row>
    <row r="50" spans="2:8" x14ac:dyDescent="0.3">
      <c r="B50" s="23" t="s">
        <v>93</v>
      </c>
      <c r="C50" s="23">
        <v>663.85</v>
      </c>
      <c r="D50" s="29">
        <v>0.59</v>
      </c>
      <c r="E50" s="21">
        <f t="shared" si="4"/>
        <v>91.938519999999983</v>
      </c>
      <c r="F50" s="22">
        <f t="shared" si="5"/>
        <v>730.23500000000013</v>
      </c>
      <c r="G50" s="26">
        <f t="shared" si="6"/>
        <v>10.000000000000016</v>
      </c>
      <c r="H50" s="21">
        <f t="shared" si="7"/>
        <v>101.132372</v>
      </c>
    </row>
    <row r="51" spans="2:8" x14ac:dyDescent="0.3">
      <c r="B51" s="23" t="s">
        <v>22</v>
      </c>
      <c r="C51" s="23">
        <v>3007.5</v>
      </c>
      <c r="D51" s="29">
        <v>0.57999999999999996</v>
      </c>
      <c r="E51" s="21">
        <f t="shared" si="4"/>
        <v>90.380240000000001</v>
      </c>
      <c r="F51" s="22">
        <f t="shared" si="5"/>
        <v>3308.2500000000005</v>
      </c>
      <c r="G51" s="26">
        <f t="shared" si="6"/>
        <v>10.000000000000014</v>
      </c>
      <c r="H51" s="21">
        <f t="shared" si="7"/>
        <v>99.418264000000008</v>
      </c>
    </row>
    <row r="52" spans="2:8" x14ac:dyDescent="0.3">
      <c r="B52" s="23" t="s">
        <v>92</v>
      </c>
      <c r="C52" s="23">
        <v>975.65</v>
      </c>
      <c r="D52" s="29">
        <v>0.56000000000000005</v>
      </c>
      <c r="E52" s="21">
        <f t="shared" si="4"/>
        <v>87.263680000000008</v>
      </c>
      <c r="F52" s="22">
        <f t="shared" si="5"/>
        <v>1073.2150000000001</v>
      </c>
      <c r="G52" s="26">
        <f t="shared" si="6"/>
        <v>10.000000000000018</v>
      </c>
      <c r="H52" s="21">
        <f t="shared" si="7"/>
        <v>95.99004800000003</v>
      </c>
    </row>
    <row r="53" spans="2:8" x14ac:dyDescent="0.3">
      <c r="B53" s="23" t="s">
        <v>19</v>
      </c>
      <c r="C53" s="23">
        <v>2676.15</v>
      </c>
      <c r="D53" s="29">
        <v>0.55000000000000004</v>
      </c>
      <c r="E53" s="21">
        <f t="shared" si="4"/>
        <v>85.705400000000012</v>
      </c>
      <c r="F53" s="22">
        <f t="shared" si="5"/>
        <v>2943.7650000000003</v>
      </c>
      <c r="G53" s="26">
        <f t="shared" si="6"/>
        <v>10.000000000000009</v>
      </c>
      <c r="H53" s="21">
        <f t="shared" si="7"/>
        <v>94.27594000000002</v>
      </c>
    </row>
    <row r="54" spans="2:8" x14ac:dyDescent="0.3">
      <c r="B54" s="23" t="s">
        <v>83</v>
      </c>
      <c r="C54" s="23">
        <v>27578</v>
      </c>
      <c r="D54" s="29">
        <v>0.55000000000000004</v>
      </c>
      <c r="E54" s="21">
        <f t="shared" si="4"/>
        <v>85.705400000000012</v>
      </c>
      <c r="F54" s="22">
        <f t="shared" si="5"/>
        <v>30335.800000000003</v>
      </c>
      <c r="G54" s="26">
        <f t="shared" si="6"/>
        <v>10.000000000000011</v>
      </c>
      <c r="H54" s="21">
        <f t="shared" si="7"/>
        <v>94.27594000000002</v>
      </c>
    </row>
    <row r="55" spans="2:8" x14ac:dyDescent="0.3">
      <c r="B55" s="23" t="s">
        <v>17</v>
      </c>
      <c r="C55" s="23">
        <v>147.69999999999999</v>
      </c>
      <c r="D55" s="29">
        <v>0.46</v>
      </c>
      <c r="E55" s="21">
        <f t="shared" si="4"/>
        <v>71.680880000000002</v>
      </c>
      <c r="F55" s="22">
        <f t="shared" si="5"/>
        <v>162.47</v>
      </c>
      <c r="G55" s="26">
        <f t="shared" si="6"/>
        <v>10.000000000000007</v>
      </c>
      <c r="H55" s="21">
        <f t="shared" si="7"/>
        <v>78.848968000000013</v>
      </c>
    </row>
    <row r="56" spans="2:8" x14ac:dyDescent="0.3">
      <c r="B56" s="23" t="s">
        <v>28</v>
      </c>
      <c r="C56" s="23">
        <v>109.25</v>
      </c>
      <c r="D56" s="29">
        <v>0.41</v>
      </c>
      <c r="E56" s="21">
        <f t="shared" si="4"/>
        <v>63.889479999999992</v>
      </c>
      <c r="F56" s="22">
        <f t="shared" si="5"/>
        <v>120.17500000000001</v>
      </c>
      <c r="G56" s="26">
        <f t="shared" si="6"/>
        <v>10.000000000000011</v>
      </c>
      <c r="H56" s="21">
        <f t="shared" si="7"/>
        <v>70.278427999999991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100.00999999999996</v>
      </c>
      <c r="E58" s="17">
        <v>15582.8</v>
      </c>
      <c r="F58" s="18"/>
      <c r="G58" s="19"/>
      <c r="H58" s="17">
        <f>SUM(H7:H57)</f>
        <v>17142.794107999998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2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T16"/>
  <sheetViews>
    <sheetView tabSelected="1" zoomScale="90" zoomScaleNormal="90" workbookViewId="0">
      <selection activeCell="N17" sqref="N17"/>
    </sheetView>
  </sheetViews>
  <sheetFormatPr defaultRowHeight="14.4" x14ac:dyDescent="0.3"/>
  <cols>
    <col min="1" max="1" width="2.77734375" customWidth="1"/>
    <col min="2" max="2" width="1.5546875" customWidth="1"/>
    <col min="3" max="3" width="28.33203125" bestFit="1" customWidth="1"/>
    <col min="4" max="4" width="12.88671875" style="42" customWidth="1"/>
    <col min="5" max="5" width="12.77734375" style="42" customWidth="1"/>
    <col min="6" max="6" width="11.109375" customWidth="1"/>
    <col min="7" max="7" width="11.6640625" customWidth="1"/>
    <col min="8" max="20" width="10.44140625" bestFit="1" customWidth="1"/>
    <col min="21" max="23" width="12" customWidth="1"/>
  </cols>
  <sheetData>
    <row r="2" spans="3:20" x14ac:dyDescent="0.3">
      <c r="C2" s="33" t="s">
        <v>64</v>
      </c>
      <c r="D2" s="35">
        <v>44317</v>
      </c>
      <c r="E2" s="35">
        <v>44287</v>
      </c>
      <c r="F2" s="35">
        <v>44197</v>
      </c>
      <c r="G2" s="35">
        <v>44166</v>
      </c>
      <c r="H2" s="35">
        <v>44013</v>
      </c>
      <c r="I2" s="35">
        <v>43952</v>
      </c>
      <c r="J2" s="35">
        <v>43922</v>
      </c>
      <c r="K2" s="35">
        <v>43891</v>
      </c>
      <c r="L2" s="35">
        <v>43739</v>
      </c>
      <c r="M2" s="35">
        <v>43709</v>
      </c>
      <c r="N2" s="35">
        <v>43678</v>
      </c>
      <c r="O2" s="35">
        <v>43647</v>
      </c>
      <c r="P2" s="35">
        <v>43617</v>
      </c>
      <c r="Q2" s="35">
        <v>43586</v>
      </c>
      <c r="R2" s="36">
        <v>43556</v>
      </c>
      <c r="S2" s="36">
        <v>43525</v>
      </c>
      <c r="T2" s="36">
        <v>43497</v>
      </c>
    </row>
    <row r="3" spans="3:20" x14ac:dyDescent="0.3">
      <c r="C3" s="34" t="s">
        <v>72</v>
      </c>
      <c r="D3" s="41">
        <v>38.060000000000009</v>
      </c>
      <c r="E3" s="41">
        <v>37.809999999999995</v>
      </c>
      <c r="F3" s="41">
        <v>38.119999999999997</v>
      </c>
      <c r="G3" s="37">
        <v>38.78</v>
      </c>
      <c r="H3" s="37">
        <v>33.160000000000004</v>
      </c>
      <c r="I3" s="37">
        <v>33.340000000000003</v>
      </c>
      <c r="J3" s="37">
        <v>36.190000000000005</v>
      </c>
      <c r="K3" s="37">
        <v>36.51</v>
      </c>
      <c r="L3" s="38">
        <v>39.47999999999999</v>
      </c>
      <c r="M3" s="38">
        <v>39.290000000000013</v>
      </c>
      <c r="N3" s="38">
        <v>39.47999999999999</v>
      </c>
      <c r="O3" s="38">
        <v>40.250000000000007</v>
      </c>
      <c r="P3" s="38">
        <v>40.390000000000008</v>
      </c>
      <c r="Q3" s="38">
        <v>39.869999999999997</v>
      </c>
      <c r="R3" s="38">
        <v>37.949999999999996</v>
      </c>
      <c r="S3" s="38">
        <v>38.85</v>
      </c>
      <c r="T3" s="38">
        <v>37.190000000000005</v>
      </c>
    </row>
    <row r="4" spans="3:20" x14ac:dyDescent="0.3">
      <c r="C4" s="34" t="s">
        <v>66</v>
      </c>
      <c r="D4" s="41">
        <v>16.149999999999999</v>
      </c>
      <c r="E4" s="41">
        <v>16.529999999999998</v>
      </c>
      <c r="F4" s="41">
        <v>17.13</v>
      </c>
      <c r="G4" s="37">
        <v>16.28</v>
      </c>
      <c r="H4" s="37">
        <v>16.11</v>
      </c>
      <c r="I4" s="37">
        <v>14.66</v>
      </c>
      <c r="J4" s="37">
        <v>14.48</v>
      </c>
      <c r="K4" s="37">
        <v>15.040000000000001</v>
      </c>
      <c r="L4" s="38">
        <v>13.009999999999998</v>
      </c>
      <c r="M4" s="38">
        <v>13.879999999999999</v>
      </c>
      <c r="N4" s="38">
        <v>15.360000000000001</v>
      </c>
      <c r="O4" s="38">
        <v>14.8</v>
      </c>
      <c r="P4" s="38">
        <v>13.709999999999999</v>
      </c>
      <c r="Q4" s="38">
        <v>13.76</v>
      </c>
      <c r="R4" s="38">
        <v>14.459999999999999</v>
      </c>
      <c r="S4" s="38">
        <v>13.66</v>
      </c>
      <c r="T4" s="38">
        <v>14.83</v>
      </c>
    </row>
    <row r="5" spans="3:20" x14ac:dyDescent="0.3">
      <c r="C5" s="34" t="s">
        <v>73</v>
      </c>
      <c r="D5" s="41">
        <v>11.02</v>
      </c>
      <c r="E5" s="41">
        <v>11.100000000000001</v>
      </c>
      <c r="F5" s="41">
        <v>11.06</v>
      </c>
      <c r="G5" s="37">
        <v>11.53</v>
      </c>
      <c r="H5" s="37">
        <v>12.639999999999999</v>
      </c>
      <c r="I5" s="37">
        <v>13.41</v>
      </c>
      <c r="J5" s="37">
        <v>13.080000000000002</v>
      </c>
      <c r="K5" s="37">
        <v>14.46</v>
      </c>
      <c r="L5" s="38">
        <v>12.39</v>
      </c>
      <c r="M5" s="38">
        <v>12.350000000000001</v>
      </c>
      <c r="N5" s="38">
        <v>11.040000000000001</v>
      </c>
      <c r="O5" s="38">
        <v>11.000000000000002</v>
      </c>
      <c r="P5" s="38">
        <v>10.66</v>
      </c>
      <c r="Q5" s="38">
        <v>10.74</v>
      </c>
      <c r="R5" s="38">
        <v>11.239999999999998</v>
      </c>
      <c r="S5" s="38">
        <v>11.299999999999999</v>
      </c>
      <c r="T5" s="38">
        <v>10.81</v>
      </c>
    </row>
    <row r="6" spans="3:20" x14ac:dyDescent="0.3">
      <c r="C6" s="31" t="s">
        <v>84</v>
      </c>
      <c r="D6" s="41">
        <v>12.04</v>
      </c>
      <c r="E6" s="41">
        <v>11.79</v>
      </c>
      <c r="F6" s="41">
        <v>11.99</v>
      </c>
      <c r="G6" s="37">
        <v>12.49</v>
      </c>
      <c r="H6" s="37">
        <v>16.18</v>
      </c>
      <c r="I6" s="37">
        <v>14.290000000000001</v>
      </c>
      <c r="J6" s="37">
        <v>13.919999999999998</v>
      </c>
      <c r="K6" s="37">
        <v>12.45</v>
      </c>
      <c r="L6" s="39">
        <v>15.3</v>
      </c>
      <c r="M6" s="39">
        <v>14.74</v>
      </c>
      <c r="N6" s="39">
        <v>14.42</v>
      </c>
      <c r="O6" s="39">
        <v>13.97</v>
      </c>
      <c r="P6" s="39">
        <v>14.37</v>
      </c>
      <c r="Q6" s="39">
        <v>14.740000000000002</v>
      </c>
      <c r="R6" s="39">
        <v>15.31</v>
      </c>
      <c r="S6" s="39">
        <v>15.3</v>
      </c>
      <c r="T6" s="39">
        <v>15.440000000000001</v>
      </c>
    </row>
    <row r="7" spans="3:20" x14ac:dyDescent="0.3">
      <c r="C7" s="34" t="s">
        <v>67</v>
      </c>
      <c r="D7" s="41">
        <v>5.34</v>
      </c>
      <c r="E7" s="41">
        <v>5.23</v>
      </c>
      <c r="F7" s="41">
        <v>5.9099999999999993</v>
      </c>
      <c r="G7" s="37">
        <v>5.39</v>
      </c>
      <c r="H7" s="37">
        <v>5.61</v>
      </c>
      <c r="I7" s="37">
        <v>5.55</v>
      </c>
      <c r="J7" s="37">
        <v>5</v>
      </c>
      <c r="K7" s="37">
        <v>4.54</v>
      </c>
      <c r="L7" s="38">
        <v>6.1099999999999994</v>
      </c>
      <c r="M7" s="38">
        <v>5.5200000000000005</v>
      </c>
      <c r="N7" s="38">
        <v>5.42</v>
      </c>
      <c r="O7" s="38">
        <v>5.16</v>
      </c>
      <c r="P7" s="38">
        <v>5.71</v>
      </c>
      <c r="Q7" s="38">
        <v>5.9399999999999995</v>
      </c>
      <c r="R7" s="38">
        <v>6.11</v>
      </c>
      <c r="S7" s="38">
        <v>6.09</v>
      </c>
      <c r="T7" s="38">
        <v>6.58</v>
      </c>
    </row>
    <row r="8" spans="3:20" x14ac:dyDescent="0.3">
      <c r="C8" s="34" t="s">
        <v>71</v>
      </c>
      <c r="D8" s="41">
        <v>1.92</v>
      </c>
      <c r="E8" s="41">
        <v>2.0499999999999998</v>
      </c>
      <c r="F8" s="41">
        <v>2.2599999999999998</v>
      </c>
      <c r="G8" s="37">
        <v>2.0299999999999998</v>
      </c>
      <c r="H8" s="37">
        <v>3.2</v>
      </c>
      <c r="I8" s="37">
        <v>3.59</v>
      </c>
      <c r="J8" s="37">
        <v>3.1599999999999997</v>
      </c>
      <c r="K8" s="37">
        <v>3.13</v>
      </c>
      <c r="L8" s="38">
        <v>1.78</v>
      </c>
      <c r="M8" s="38">
        <v>1.94</v>
      </c>
      <c r="N8" s="38">
        <v>1.94</v>
      </c>
      <c r="O8" s="38">
        <v>1.8699999999999999</v>
      </c>
      <c r="P8" s="38">
        <v>1.84</v>
      </c>
      <c r="Q8" s="38">
        <v>1.71</v>
      </c>
      <c r="R8" s="38">
        <v>1.6199999999999999</v>
      </c>
      <c r="S8" s="38">
        <v>1.5099999999999998</v>
      </c>
      <c r="T8" s="38">
        <v>1.5499999999999998</v>
      </c>
    </row>
    <row r="9" spans="3:20" x14ac:dyDescent="0.3">
      <c r="C9" s="34" t="s">
        <v>69</v>
      </c>
      <c r="D9" s="41">
        <v>2.63</v>
      </c>
      <c r="E9" s="41">
        <v>2.56</v>
      </c>
      <c r="F9" s="41">
        <v>2.74</v>
      </c>
      <c r="G9" s="37">
        <v>2.61</v>
      </c>
      <c r="H9" s="37">
        <v>2.38</v>
      </c>
      <c r="I9" s="37">
        <v>2.89</v>
      </c>
      <c r="J9" s="37">
        <v>2.7</v>
      </c>
      <c r="K9" s="37">
        <v>2.79</v>
      </c>
      <c r="L9" s="38">
        <v>3.72</v>
      </c>
      <c r="M9" s="38">
        <v>3.86</v>
      </c>
      <c r="N9" s="38">
        <v>3.65</v>
      </c>
      <c r="O9" s="38">
        <v>3.78</v>
      </c>
      <c r="P9" s="38">
        <v>3.99</v>
      </c>
      <c r="Q9" s="38">
        <v>4</v>
      </c>
      <c r="R9" s="38">
        <v>3.51</v>
      </c>
      <c r="S9" s="38">
        <v>3.66</v>
      </c>
      <c r="T9" s="38">
        <v>3.69</v>
      </c>
    </row>
    <row r="10" spans="3:20" x14ac:dyDescent="0.3">
      <c r="C10" s="34" t="s">
        <v>70</v>
      </c>
      <c r="D10" s="41">
        <v>3.54</v>
      </c>
      <c r="E10" s="41">
        <v>3.66</v>
      </c>
      <c r="F10" s="41">
        <v>3.4699999999999998</v>
      </c>
      <c r="G10" s="37">
        <v>3.61</v>
      </c>
      <c r="H10" s="37">
        <v>3.1799999999999997</v>
      </c>
      <c r="I10" s="37">
        <v>3.3499999999999996</v>
      </c>
      <c r="J10" s="37">
        <v>3.11</v>
      </c>
      <c r="K10" s="37">
        <v>2.72</v>
      </c>
      <c r="L10" s="38">
        <v>2.15</v>
      </c>
      <c r="M10" s="38">
        <v>2.0699999999999998</v>
      </c>
      <c r="N10" s="38">
        <v>2.33</v>
      </c>
      <c r="O10" s="38">
        <v>2.31</v>
      </c>
      <c r="P10" s="38">
        <v>2.15</v>
      </c>
      <c r="Q10" s="38">
        <v>2.21</v>
      </c>
      <c r="R10" s="38">
        <v>2.4299999999999997</v>
      </c>
      <c r="S10" s="38">
        <v>2.42</v>
      </c>
      <c r="T10" s="38">
        <v>2.5300000000000002</v>
      </c>
    </row>
    <row r="11" spans="3:20" x14ac:dyDescent="0.3">
      <c r="C11" s="34" t="s">
        <v>68</v>
      </c>
      <c r="D11" s="41">
        <v>3.6300000000000003</v>
      </c>
      <c r="E11" s="41">
        <v>3.65</v>
      </c>
      <c r="F11" s="41">
        <v>2.38</v>
      </c>
      <c r="G11" s="37">
        <v>2.5</v>
      </c>
      <c r="H11" s="37">
        <v>2.15</v>
      </c>
      <c r="I11" s="37">
        <v>2.7</v>
      </c>
      <c r="J11" s="37">
        <v>2.6199999999999997</v>
      </c>
      <c r="K11" s="37">
        <v>2.52</v>
      </c>
      <c r="L11" s="38">
        <v>2.9299999999999997</v>
      </c>
      <c r="M11" s="38">
        <v>3.0300000000000002</v>
      </c>
      <c r="N11" s="38">
        <v>2.96</v>
      </c>
      <c r="O11" s="38">
        <v>3.29</v>
      </c>
      <c r="P11" s="38">
        <v>3.6</v>
      </c>
      <c r="Q11" s="38">
        <v>3.4299999999999997</v>
      </c>
      <c r="R11" s="38">
        <v>3.72</v>
      </c>
      <c r="S11" s="38">
        <v>3.6900000000000004</v>
      </c>
      <c r="T11" s="38">
        <v>3.81</v>
      </c>
    </row>
    <row r="12" spans="3:20" x14ac:dyDescent="0.3">
      <c r="C12" s="32" t="s">
        <v>85</v>
      </c>
      <c r="D12" s="41">
        <v>1.6400000000000001</v>
      </c>
      <c r="E12" s="41">
        <v>1.6600000000000001</v>
      </c>
      <c r="F12" s="41">
        <v>1.53</v>
      </c>
      <c r="G12" s="37">
        <v>1.61</v>
      </c>
      <c r="H12" s="37">
        <v>1.88</v>
      </c>
      <c r="I12" s="37">
        <v>2.2000000000000002</v>
      </c>
      <c r="J12" s="39">
        <v>2.13</v>
      </c>
      <c r="K12" s="39">
        <v>2.2599999999999998</v>
      </c>
      <c r="L12" s="39"/>
      <c r="M12" s="39"/>
      <c r="N12" s="39"/>
      <c r="O12" s="39"/>
      <c r="P12" s="39"/>
      <c r="Q12" s="39"/>
      <c r="R12" s="39"/>
      <c r="S12" s="39"/>
      <c r="T12" s="39"/>
    </row>
    <row r="13" spans="3:20" x14ac:dyDescent="0.3">
      <c r="C13" s="34" t="s">
        <v>74</v>
      </c>
      <c r="D13" s="41">
        <v>2.5300000000000002</v>
      </c>
      <c r="E13" s="41">
        <v>2.59</v>
      </c>
      <c r="F13" s="41">
        <v>2.27</v>
      </c>
      <c r="G13" s="37">
        <v>2.1500000000000004</v>
      </c>
      <c r="H13" s="37">
        <v>2.17</v>
      </c>
      <c r="I13" s="37">
        <v>2.4099999999999997</v>
      </c>
      <c r="J13" s="37">
        <v>2.12</v>
      </c>
      <c r="K13" s="37">
        <v>2.2199999999999998</v>
      </c>
      <c r="L13" s="38">
        <v>1.5</v>
      </c>
      <c r="M13" s="38">
        <v>1.5699999999999998</v>
      </c>
      <c r="N13" s="38">
        <v>1.56</v>
      </c>
      <c r="O13" s="38">
        <v>1.69</v>
      </c>
      <c r="P13" s="38">
        <v>1.74</v>
      </c>
      <c r="Q13" s="38">
        <v>1.76</v>
      </c>
      <c r="R13" s="38">
        <v>1.77</v>
      </c>
      <c r="S13" s="38">
        <v>1.6099999999999999</v>
      </c>
      <c r="T13" s="38">
        <v>1.63</v>
      </c>
    </row>
    <row r="14" spans="3:20" x14ac:dyDescent="0.3">
      <c r="C14" s="34" t="s">
        <v>65</v>
      </c>
      <c r="D14" s="41">
        <v>0.84</v>
      </c>
      <c r="E14" s="41">
        <v>0.84</v>
      </c>
      <c r="F14" s="41">
        <v>0.63</v>
      </c>
      <c r="G14" s="37">
        <v>0.59</v>
      </c>
      <c r="H14" s="37">
        <v>0.51</v>
      </c>
      <c r="I14" s="37">
        <v>0.63</v>
      </c>
      <c r="J14" s="37">
        <v>0.55000000000000004</v>
      </c>
      <c r="K14" s="37">
        <v>0.54</v>
      </c>
      <c r="L14" s="38">
        <v>0.64</v>
      </c>
      <c r="M14" s="38">
        <v>0.69</v>
      </c>
      <c r="N14" s="38">
        <v>0.64</v>
      </c>
      <c r="O14" s="38">
        <v>0.66</v>
      </c>
      <c r="P14" s="38">
        <v>0.67</v>
      </c>
      <c r="Q14" s="38">
        <v>0.68</v>
      </c>
      <c r="R14" s="38">
        <v>0.65</v>
      </c>
      <c r="S14" s="38">
        <v>0.64</v>
      </c>
      <c r="T14" s="38">
        <v>0.59</v>
      </c>
    </row>
    <row r="15" spans="3:20" x14ac:dyDescent="0.3">
      <c r="C15" s="34" t="s">
        <v>75</v>
      </c>
      <c r="D15" s="41">
        <v>0.67</v>
      </c>
      <c r="E15" s="41">
        <v>0.53</v>
      </c>
      <c r="F15" s="41">
        <v>0.52</v>
      </c>
      <c r="G15" s="37">
        <v>0.43</v>
      </c>
      <c r="H15" s="37">
        <v>0.56000000000000005</v>
      </c>
      <c r="I15" s="37">
        <v>0.56000000000000005</v>
      </c>
      <c r="J15" s="37">
        <v>0.56000000000000005</v>
      </c>
      <c r="K15" s="37">
        <v>0.5</v>
      </c>
      <c r="L15" s="38">
        <v>0.67</v>
      </c>
      <c r="M15" s="38">
        <v>0.7</v>
      </c>
      <c r="N15" s="38">
        <v>0.69</v>
      </c>
      <c r="O15" s="38">
        <v>0.72</v>
      </c>
      <c r="P15" s="38">
        <v>0.72</v>
      </c>
      <c r="Q15" s="38">
        <v>0.76</v>
      </c>
      <c r="R15" s="38">
        <v>0.75</v>
      </c>
      <c r="S15" s="38">
        <v>0.75</v>
      </c>
      <c r="T15" s="38">
        <v>0.75</v>
      </c>
    </row>
    <row r="16" spans="3:20" x14ac:dyDescent="0.3">
      <c r="C16" s="34" t="s">
        <v>76</v>
      </c>
      <c r="D16" s="41">
        <v>0</v>
      </c>
      <c r="E16" s="41">
        <v>0</v>
      </c>
      <c r="F16" s="41">
        <v>0</v>
      </c>
      <c r="G16" s="37">
        <v>0</v>
      </c>
      <c r="H16" s="37">
        <v>0.27</v>
      </c>
      <c r="I16" s="37">
        <v>0.42</v>
      </c>
      <c r="J16" s="37">
        <v>0.35</v>
      </c>
      <c r="K16" s="37">
        <v>0.32</v>
      </c>
      <c r="L16" s="38">
        <v>0.33</v>
      </c>
      <c r="M16" s="38">
        <v>0.35</v>
      </c>
      <c r="N16" s="38">
        <v>0.49</v>
      </c>
      <c r="O16" s="38">
        <v>0.48</v>
      </c>
      <c r="P16" s="38">
        <v>0.42</v>
      </c>
      <c r="Q16" s="38">
        <v>0.41</v>
      </c>
      <c r="R16" s="38">
        <v>0.51</v>
      </c>
      <c r="S16" s="38">
        <v>0.53</v>
      </c>
      <c r="T16" s="38">
        <v>0.6</v>
      </c>
    </row>
  </sheetData>
  <sortState xmlns:xlrd2="http://schemas.microsoft.com/office/spreadsheetml/2017/richdata2" ref="C4:U17">
    <sortCondition descending="1" ref="K4:K17"/>
  </sortState>
  <conditionalFormatting sqref="D3:T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T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T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T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T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T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T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T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T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K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T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T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T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T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0"/>
  <sheetViews>
    <sheetView workbookViewId="0">
      <selection activeCell="D23" sqref="D23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43" t="s">
        <v>60</v>
      </c>
      <c r="D4" s="43"/>
      <c r="E4" s="43"/>
      <c r="F4" s="43"/>
    </row>
    <row r="5" spans="3:6" x14ac:dyDescent="0.3">
      <c r="C5" s="27" t="s">
        <v>51</v>
      </c>
      <c r="D5" s="30">
        <v>43192</v>
      </c>
      <c r="E5" s="27" t="s">
        <v>52</v>
      </c>
      <c r="F5" s="27" t="s">
        <v>53</v>
      </c>
    </row>
    <row r="6" spans="3:6" x14ac:dyDescent="0.3">
      <c r="C6" s="27" t="s">
        <v>51</v>
      </c>
      <c r="D6" s="30">
        <v>43192</v>
      </c>
      <c r="E6" s="27" t="s">
        <v>54</v>
      </c>
      <c r="F6" s="27" t="s">
        <v>53</v>
      </c>
    </row>
    <row r="7" spans="3:6" x14ac:dyDescent="0.3">
      <c r="C7" s="27" t="s">
        <v>51</v>
      </c>
      <c r="D7" s="30">
        <v>43192</v>
      </c>
      <c r="E7" s="27" t="s">
        <v>55</v>
      </c>
      <c r="F7" s="27" t="s">
        <v>53</v>
      </c>
    </row>
    <row r="8" spans="3:6" x14ac:dyDescent="0.3">
      <c r="C8" s="27" t="s">
        <v>51</v>
      </c>
      <c r="D8" s="30">
        <v>43192</v>
      </c>
      <c r="E8" s="27" t="s">
        <v>56</v>
      </c>
      <c r="F8" s="27" t="s">
        <v>57</v>
      </c>
    </row>
    <row r="9" spans="3:6" x14ac:dyDescent="0.3">
      <c r="C9" s="27" t="s">
        <v>51</v>
      </c>
      <c r="D9" s="30">
        <v>43192</v>
      </c>
      <c r="E9" s="27" t="s">
        <v>58</v>
      </c>
      <c r="F9" s="27" t="s">
        <v>57</v>
      </c>
    </row>
    <row r="10" spans="3:6" x14ac:dyDescent="0.3">
      <c r="C10" s="27" t="s">
        <v>51</v>
      </c>
      <c r="D10" s="30">
        <v>43192</v>
      </c>
      <c r="E10" s="27" t="s">
        <v>59</v>
      </c>
      <c r="F10" s="27" t="s">
        <v>57</v>
      </c>
    </row>
    <row r="11" spans="3:6" x14ac:dyDescent="0.3">
      <c r="C11" s="27" t="s">
        <v>51</v>
      </c>
      <c r="D11" s="30">
        <v>43371</v>
      </c>
      <c r="E11" s="27" t="s">
        <v>62</v>
      </c>
      <c r="F11" s="27" t="s">
        <v>53</v>
      </c>
    </row>
    <row r="12" spans="3:6" x14ac:dyDescent="0.3">
      <c r="C12" s="27" t="s">
        <v>51</v>
      </c>
      <c r="D12" s="30">
        <v>43371</v>
      </c>
      <c r="E12" s="27" t="s">
        <v>63</v>
      </c>
      <c r="F12" s="27" t="s">
        <v>57</v>
      </c>
    </row>
    <row r="13" spans="3:6" x14ac:dyDescent="0.3">
      <c r="C13" s="27" t="s">
        <v>51</v>
      </c>
      <c r="D13" s="30">
        <v>43553</v>
      </c>
      <c r="E13" s="28" t="s">
        <v>78</v>
      </c>
      <c r="F13" s="27" t="s">
        <v>53</v>
      </c>
    </row>
    <row r="14" spans="3:6" x14ac:dyDescent="0.3">
      <c r="C14" s="27" t="s">
        <v>51</v>
      </c>
      <c r="D14" s="30">
        <v>43553</v>
      </c>
      <c r="E14" s="28" t="s">
        <v>79</v>
      </c>
      <c r="F14" s="27" t="s">
        <v>57</v>
      </c>
    </row>
    <row r="15" spans="3:6" x14ac:dyDescent="0.3">
      <c r="C15" s="27" t="s">
        <v>51</v>
      </c>
      <c r="D15" s="30">
        <v>43735</v>
      </c>
      <c r="E15" s="28" t="s">
        <v>80</v>
      </c>
      <c r="F15" s="27" t="s">
        <v>53</v>
      </c>
    </row>
    <row r="16" spans="3:6" x14ac:dyDescent="0.3">
      <c r="C16" s="27" t="s">
        <v>51</v>
      </c>
      <c r="D16" s="30">
        <v>43735</v>
      </c>
      <c r="E16" s="28" t="s">
        <v>81</v>
      </c>
      <c r="F16" s="27" t="s">
        <v>57</v>
      </c>
    </row>
    <row r="17" spans="3:6" x14ac:dyDescent="0.3">
      <c r="C17" s="27" t="s">
        <v>51</v>
      </c>
      <c r="D17" s="30">
        <v>43909</v>
      </c>
      <c r="E17" s="28" t="s">
        <v>86</v>
      </c>
      <c r="F17" s="27" t="s">
        <v>53</v>
      </c>
    </row>
    <row r="18" spans="3:6" x14ac:dyDescent="0.3">
      <c r="C18" s="27" t="s">
        <v>51</v>
      </c>
      <c r="D18" s="30">
        <v>43909</v>
      </c>
      <c r="E18" s="28" t="s">
        <v>87</v>
      </c>
      <c r="F18" s="27" t="s">
        <v>57</v>
      </c>
    </row>
    <row r="19" spans="3:6" x14ac:dyDescent="0.3">
      <c r="C19" s="27" t="s">
        <v>51</v>
      </c>
      <c r="D19" s="30">
        <v>44043</v>
      </c>
      <c r="E19" s="28" t="s">
        <v>89</v>
      </c>
      <c r="F19" s="27" t="s">
        <v>53</v>
      </c>
    </row>
    <row r="20" spans="3:6" x14ac:dyDescent="0.3">
      <c r="C20" s="27" t="s">
        <v>51</v>
      </c>
      <c r="D20" s="30">
        <v>44043</v>
      </c>
      <c r="E20" s="28" t="s">
        <v>90</v>
      </c>
      <c r="F20" s="27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dd dd</cp:lastModifiedBy>
  <dcterms:created xsi:type="dcterms:W3CDTF">2011-11-28T07:51:29Z</dcterms:created>
  <dcterms:modified xsi:type="dcterms:W3CDTF">2021-06-07T13:05:46Z</dcterms:modified>
</cp:coreProperties>
</file>