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sh\Work\Nooresh\Nifty calculator\April 2021\"/>
    </mc:Choice>
  </mc:AlternateContent>
  <xr:revisionPtr revIDLastSave="0" documentId="8_{B9DAC427-3455-B745-9A29-9E6FFA40141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/>
  <c r="F8" i="7"/>
  <c r="F18" i="6"/>
  <c r="G18" i="6"/>
  <c r="F55" i="6"/>
  <c r="G55" i="6"/>
  <c r="F54" i="6"/>
  <c r="G54" i="6"/>
  <c r="F24" i="6"/>
  <c r="G24" i="6"/>
  <c r="F43" i="6"/>
  <c r="G43" i="6"/>
  <c r="F51" i="6"/>
  <c r="G51" i="6"/>
  <c r="F34" i="6"/>
  <c r="G34" i="6"/>
  <c r="F38" i="6"/>
  <c r="G38" i="6"/>
  <c r="F12" i="6"/>
  <c r="G12" i="6"/>
  <c r="F22" i="6"/>
  <c r="G22" i="6"/>
  <c r="F52" i="6"/>
  <c r="G52" i="6"/>
  <c r="F36" i="6"/>
  <c r="G36" i="6"/>
  <c r="F7" i="6"/>
  <c r="G7" i="6"/>
  <c r="F45" i="6"/>
  <c r="G45" i="6"/>
  <c r="F30" i="6"/>
  <c r="G30" i="6"/>
  <c r="F44" i="6"/>
  <c r="G44" i="6"/>
  <c r="F25" i="6"/>
  <c r="G25" i="6"/>
  <c r="F26" i="6"/>
  <c r="G26" i="6"/>
  <c r="F46" i="6"/>
  <c r="G46" i="6"/>
  <c r="F41" i="6"/>
  <c r="G41" i="6"/>
  <c r="F48" i="6"/>
  <c r="G48" i="6"/>
  <c r="F13" i="6"/>
  <c r="G13" i="6"/>
  <c r="E36" i="6"/>
  <c r="E12" i="6"/>
  <c r="E45" i="6"/>
  <c r="E29" i="6"/>
  <c r="E37" i="6"/>
  <c r="E49" i="6"/>
  <c r="E51" i="6"/>
  <c r="E31" i="6"/>
  <c r="E30" i="6"/>
  <c r="E44" i="6"/>
  <c r="E52" i="6"/>
  <c r="E22" i="6"/>
  <c r="E20" i="6"/>
  <c r="E16" i="6"/>
  <c r="E47" i="6"/>
  <c r="E28" i="6"/>
  <c r="E25" i="6"/>
  <c r="E34" i="6"/>
  <c r="E53" i="6"/>
  <c r="E7" i="6"/>
  <c r="E33" i="6"/>
  <c r="E9" i="6"/>
  <c r="E42" i="6"/>
  <c r="E19" i="6"/>
  <c r="E26" i="6"/>
  <c r="E18" i="6"/>
  <c r="E10" i="6"/>
  <c r="E15" i="6"/>
  <c r="E11" i="6"/>
  <c r="E55" i="6"/>
  <c r="E32" i="6"/>
  <c r="E35" i="6"/>
  <c r="E46" i="6"/>
  <c r="E41" i="6"/>
  <c r="E39" i="6"/>
  <c r="E43" i="6"/>
  <c r="E56" i="6"/>
  <c r="E23" i="6"/>
  <c r="E54" i="6"/>
  <c r="E24" i="6"/>
  <c r="E48" i="6"/>
  <c r="E13" i="6"/>
  <c r="E17" i="6"/>
  <c r="E8" i="6"/>
  <c r="E14" i="6"/>
  <c r="E27" i="6"/>
  <c r="E21" i="6"/>
  <c r="E40" i="6"/>
  <c r="E50" i="6"/>
  <c r="E38" i="6"/>
  <c r="F29" i="6"/>
  <c r="G29" i="6"/>
  <c r="F37" i="6"/>
  <c r="G37" i="6"/>
  <c r="F49" i="6"/>
  <c r="G49" i="6"/>
  <c r="F31" i="6"/>
  <c r="G31" i="6"/>
  <c r="F20" i="6"/>
  <c r="G20" i="6"/>
  <c r="F16" i="6"/>
  <c r="G16" i="6"/>
  <c r="F47" i="6"/>
  <c r="G47" i="6"/>
  <c r="F28" i="6"/>
  <c r="G28" i="6"/>
  <c r="F53" i="6"/>
  <c r="G53" i="6"/>
  <c r="F33" i="6"/>
  <c r="G33" i="6"/>
  <c r="F9" i="6"/>
  <c r="G9" i="6"/>
  <c r="F42" i="6"/>
  <c r="G42" i="6"/>
  <c r="F19" i="6"/>
  <c r="G19" i="6"/>
  <c r="F10" i="6"/>
  <c r="G10" i="6"/>
  <c r="F15" i="6"/>
  <c r="G15" i="6"/>
  <c r="F11" i="6"/>
  <c r="G11" i="6"/>
  <c r="F32" i="6"/>
  <c r="G32" i="6"/>
  <c r="F35" i="6"/>
  <c r="G35" i="6"/>
  <c r="F39" i="6"/>
  <c r="G39" i="6"/>
  <c r="F56" i="6"/>
  <c r="F23" i="6"/>
  <c r="G23" i="6"/>
  <c r="F17" i="6"/>
  <c r="G17" i="6"/>
  <c r="F8" i="6"/>
  <c r="G8" i="6"/>
  <c r="F14" i="6"/>
  <c r="G14" i="6"/>
  <c r="F27" i="6"/>
  <c r="G27" i="6"/>
  <c r="F21" i="6"/>
  <c r="G21" i="6"/>
  <c r="F40" i="6"/>
  <c r="G40" i="6"/>
  <c r="F50" i="6"/>
  <c r="G50" i="6"/>
  <c r="D58" i="4"/>
  <c r="D58" i="6"/>
  <c r="H22" i="6"/>
  <c r="F47" i="7"/>
  <c r="G47" i="7"/>
  <c r="F31" i="7"/>
  <c r="G31" i="7"/>
  <c r="F16" i="7"/>
  <c r="G16" i="7"/>
  <c r="F35" i="7"/>
  <c r="G35" i="7"/>
  <c r="H35" i="7"/>
  <c r="F51" i="7"/>
  <c r="G51" i="7"/>
  <c r="H51" i="7"/>
  <c r="F41" i="7"/>
  <c r="G41" i="7"/>
  <c r="F42" i="7"/>
  <c r="G42" i="7"/>
  <c r="F21" i="7"/>
  <c r="G21" i="7"/>
  <c r="H21" i="7"/>
  <c r="F44" i="7"/>
  <c r="G44" i="7"/>
  <c r="F55" i="7"/>
  <c r="G55" i="7"/>
  <c r="F34" i="7"/>
  <c r="G34" i="7"/>
  <c r="F25" i="7"/>
  <c r="G25" i="7"/>
  <c r="H25" i="7"/>
  <c r="F27" i="7"/>
  <c r="G27" i="7"/>
  <c r="F48" i="7"/>
  <c r="G48" i="7"/>
  <c r="F40" i="7"/>
  <c r="G40" i="7"/>
  <c r="F24" i="7"/>
  <c r="G24" i="7"/>
  <c r="G7" i="7"/>
  <c r="F32" i="7"/>
  <c r="G32" i="7"/>
  <c r="F50" i="7"/>
  <c r="G50" i="7"/>
  <c r="F20" i="7"/>
  <c r="G20" i="7"/>
  <c r="F9" i="7"/>
  <c r="G9" i="7"/>
  <c r="H9" i="7"/>
  <c r="F11" i="7"/>
  <c r="G11" i="7"/>
  <c r="F10" i="7"/>
  <c r="G10" i="7"/>
  <c r="F46" i="7"/>
  <c r="G46" i="7"/>
  <c r="F29" i="7"/>
  <c r="G29" i="7"/>
  <c r="G8" i="7"/>
  <c r="F19" i="7"/>
  <c r="G19" i="7"/>
  <c r="F13" i="7"/>
  <c r="G13" i="7"/>
  <c r="F28" i="7"/>
  <c r="G28" i="7"/>
  <c r="F23" i="7"/>
  <c r="G23" i="7"/>
  <c r="F26" i="7"/>
  <c r="G26" i="7"/>
  <c r="F56" i="7"/>
  <c r="G56" i="7"/>
  <c r="F39" i="7"/>
  <c r="G39" i="7"/>
  <c r="H39" i="7"/>
  <c r="F22" i="7"/>
  <c r="G22" i="7"/>
  <c r="F36" i="7"/>
  <c r="G36" i="7"/>
  <c r="F54" i="7"/>
  <c r="G54" i="7"/>
  <c r="F12" i="7"/>
  <c r="G12" i="7"/>
  <c r="H12" i="7"/>
  <c r="F45" i="7"/>
  <c r="G45" i="7"/>
  <c r="F18" i="7"/>
  <c r="G18" i="7"/>
  <c r="F15" i="7"/>
  <c r="G15" i="7"/>
  <c r="F14" i="7"/>
  <c r="G14" i="7"/>
  <c r="H14" i="7"/>
  <c r="F17" i="7"/>
  <c r="G17" i="7"/>
  <c r="F53" i="7"/>
  <c r="G53" i="7"/>
  <c r="F43" i="7"/>
  <c r="G43" i="7"/>
  <c r="F33" i="7"/>
  <c r="G33" i="7"/>
  <c r="H33" i="7"/>
  <c r="F37" i="7"/>
  <c r="G37" i="7"/>
  <c r="F30" i="7"/>
  <c r="G30" i="7"/>
  <c r="F38" i="7"/>
  <c r="G38" i="7"/>
  <c r="H38" i="7"/>
  <c r="F49" i="7"/>
  <c r="G49" i="7"/>
  <c r="H49" i="7"/>
  <c r="F52" i="7"/>
  <c r="G52" i="7"/>
  <c r="H52" i="7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G56" i="6"/>
  <c r="H44" i="7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49" i="6"/>
  <c r="H56" i="6"/>
  <c r="H30" i="6"/>
  <c r="H31" i="6"/>
  <c r="H58" i="7"/>
  <c r="H16" i="6"/>
  <c r="H15" i="6"/>
  <c r="H9" i="6"/>
  <c r="H11" i="6"/>
  <c r="H7" i="6"/>
  <c r="H46" i="6"/>
  <c r="H29" i="6"/>
  <c r="H35" i="6"/>
  <c r="H38" i="6"/>
  <c r="H20" i="6"/>
  <c r="H14" i="6"/>
  <c r="H28" i="6"/>
  <c r="H10" i="6"/>
  <c r="H21" i="6"/>
  <c r="H50" i="6"/>
  <c r="H54" i="6"/>
  <c r="H44" i="6"/>
  <c r="H39" i="6"/>
  <c r="H36" i="6"/>
  <c r="H55" i="6"/>
  <c r="H17" i="6"/>
  <c r="H24" i="6"/>
  <c r="H52" i="6"/>
  <c r="H27" i="6"/>
  <c r="H33" i="6"/>
  <c r="H26" i="6"/>
  <c r="H48" i="6"/>
  <c r="H34" i="6"/>
  <c r="H43" i="6"/>
  <c r="H13" i="6"/>
  <c r="H41" i="6"/>
  <c r="H32" i="6"/>
  <c r="H53" i="6"/>
  <c r="H51" i="6"/>
  <c r="H45" i="6"/>
  <c r="H18" i="6"/>
  <c r="H25" i="6"/>
  <c r="H19" i="6"/>
  <c r="H23" i="6"/>
  <c r="H40" i="6"/>
  <c r="H8" i="6"/>
  <c r="H37" i="6"/>
  <c r="H12" i="6"/>
  <c r="H47" i="6"/>
  <c r="H42" i="6"/>
  <c r="H58" i="6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/>
</calcChain>
</file>

<file path=xl/sharedStrings.xml><?xml version="1.0" encoding="utf-8"?>
<sst xmlns="http://schemas.openxmlformats.org/spreadsheetml/2006/main" count="242" uniqueCount="94">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</sst>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4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59.27% of Nifty </a:t>
          </a:r>
        </a:p>
        <a:p>
          <a:endParaRPr lang="en-US" sz="1100" b="1" baseline="0"/>
        </a:p>
        <a:p>
          <a:r>
            <a:rPr lang="en-US" sz="1100" b="1" baseline="0"/>
            <a:t>Top 20 stocks = 76.58%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April 2021.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abSelected="1" workbookViewId="0">
      <selection activeCell="E58" sqref="E58"/>
    </sheetView>
  </sheetViews>
  <sheetFormatPr defaultRowHeight="15" x14ac:dyDescent="0.2"/>
  <cols>
    <col min="1" max="1" width="11.1640625" customWidth="1"/>
    <col min="2" max="2" width="38.60546875" customWidth="1"/>
    <col min="3" max="3" width="7.93359375" customWidth="1"/>
    <col min="4" max="4" width="13.85546875" customWidth="1"/>
    <col min="5" max="5" width="14.125" customWidth="1"/>
    <col min="6" max="6" width="12.10546875" customWidth="1"/>
    <col min="7" max="7" width="8.0703125" bestFit="1" customWidth="1"/>
    <col min="8" max="8" width="18.0234375" customWidth="1"/>
    <col min="13" max="13" width="2.41796875" customWidth="1"/>
  </cols>
  <sheetData>
    <row r="2" spans="2:8" x14ac:dyDescent="0.2">
      <c r="B2" s="1"/>
      <c r="C2" s="2"/>
      <c r="D2" s="2"/>
      <c r="E2" s="2"/>
      <c r="F2" s="2"/>
      <c r="G2" s="2"/>
      <c r="H2" s="3"/>
    </row>
    <row r="3" spans="2:8" x14ac:dyDescent="0.2">
      <c r="B3" s="4"/>
      <c r="C3" s="5"/>
      <c r="D3" s="5"/>
      <c r="E3" s="5"/>
      <c r="F3" s="5"/>
      <c r="G3" s="5"/>
      <c r="H3" s="6"/>
    </row>
    <row r="4" spans="2:8" x14ac:dyDescent="0.2">
      <c r="B4" s="4"/>
      <c r="C4" s="5"/>
      <c r="D4" s="5"/>
      <c r="E4" s="5"/>
      <c r="F4" s="5"/>
      <c r="G4" s="5"/>
      <c r="H4" s="6"/>
    </row>
    <row r="5" spans="2:8" x14ac:dyDescent="0.2">
      <c r="B5" s="7"/>
      <c r="C5" s="8"/>
      <c r="D5" s="8"/>
      <c r="E5" s="8"/>
      <c r="F5" s="8"/>
      <c r="G5" s="8"/>
      <c r="H5" s="9"/>
    </row>
    <row r="6" spans="2:8" ht="35.25" x14ac:dyDescent="0.2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 x14ac:dyDescent="0.2">
      <c r="B7" s="23" t="s">
        <v>38</v>
      </c>
      <c r="C7" s="40">
        <v>1994.5</v>
      </c>
      <c r="D7" s="29">
        <v>10.19</v>
      </c>
      <c r="E7" s="29">
        <f>$E$58*D7/100</f>
        <v>1490.9090899999999</v>
      </c>
      <c r="F7" s="23">
        <f>C7</f>
        <v>1994.5</v>
      </c>
      <c r="G7" s="21">
        <f>(F7-C7)/C7*100</f>
        <v>0</v>
      </c>
      <c r="H7" s="21">
        <f>E7+((E7*G7)/100)</f>
        <v>1490.9090899999999</v>
      </c>
    </row>
    <row r="8" spans="2:8" x14ac:dyDescent="0.2">
      <c r="B8" s="23" t="s">
        <v>21</v>
      </c>
      <c r="C8" s="40">
        <v>1412.3</v>
      </c>
      <c r="D8" s="29">
        <v>9.7200000000000006</v>
      </c>
      <c r="E8" s="29">
        <f>$E$58*D8/100</f>
        <v>1422.1429200000002</v>
      </c>
      <c r="F8" s="23">
        <f>C8</f>
        <v>1412.3</v>
      </c>
      <c r="G8" s="21">
        <f>(F8-C8)/C8*100</f>
        <v>0</v>
      </c>
      <c r="H8" s="21">
        <f>E8+((E8*G8)/100)</f>
        <v>1422.1429200000002</v>
      </c>
    </row>
    <row r="9" spans="2:8" x14ac:dyDescent="0.2">
      <c r="B9" s="23" t="s">
        <v>30</v>
      </c>
      <c r="C9" s="40">
        <v>1354.35</v>
      </c>
      <c r="D9" s="29">
        <v>7.93</v>
      </c>
      <c r="E9" s="29">
        <f>$E$58*D9/100</f>
        <v>1160.24623</v>
      </c>
      <c r="F9" s="23">
        <f>C9</f>
        <v>1354.35</v>
      </c>
      <c r="G9" s="21">
        <f>(F9-C9)/C9*100</f>
        <v>0</v>
      </c>
      <c r="H9" s="21">
        <f>E9+((E9*G9)/100)</f>
        <v>1160.24623</v>
      </c>
    </row>
    <row r="10" spans="2:8" x14ac:dyDescent="0.2">
      <c r="B10" s="23" t="s">
        <v>25</v>
      </c>
      <c r="C10" s="40">
        <v>2420.1</v>
      </c>
      <c r="D10" s="29">
        <v>6.89</v>
      </c>
      <c r="E10" s="29">
        <f>$E$58*D10/100</f>
        <v>1008.0827899999999</v>
      </c>
      <c r="F10" s="23">
        <f>C10</f>
        <v>2420.1</v>
      </c>
      <c r="G10" s="21">
        <f>(F10-C10)/C10*100</f>
        <v>0</v>
      </c>
      <c r="H10" s="21">
        <f>E10+((E10*G10)/100)</f>
        <v>1008.0827899999999</v>
      </c>
    </row>
    <row r="11" spans="2:8" x14ac:dyDescent="0.2">
      <c r="B11" s="23" t="s">
        <v>27</v>
      </c>
      <c r="C11" s="40">
        <v>600.5</v>
      </c>
      <c r="D11" s="29">
        <v>6.56</v>
      </c>
      <c r="E11" s="29">
        <f>$E$58*D11/100</f>
        <v>959.80016000000001</v>
      </c>
      <c r="F11" s="23">
        <f>C11</f>
        <v>600.5</v>
      </c>
      <c r="G11" s="21">
        <f>(F11-C11)/C11*100</f>
        <v>0</v>
      </c>
      <c r="H11" s="21">
        <f>E11+((E11*G11)/100)</f>
        <v>959.80016000000001</v>
      </c>
    </row>
    <row r="12" spans="2:8" x14ac:dyDescent="0.2">
      <c r="B12" s="23" t="s">
        <v>41</v>
      </c>
      <c r="C12" s="40">
        <v>3035.65</v>
      </c>
      <c r="D12" s="29">
        <v>4.97</v>
      </c>
      <c r="E12" s="29">
        <f>$E$58*D12/100</f>
        <v>727.16566999999998</v>
      </c>
      <c r="F12" s="23">
        <f>C12</f>
        <v>3035.65</v>
      </c>
      <c r="G12" s="21">
        <f>(F12-C12)/C12*100</f>
        <v>0</v>
      </c>
      <c r="H12" s="21">
        <f>E12+((E12*G12)/100)</f>
        <v>727.16566999999998</v>
      </c>
    </row>
    <row r="13" spans="2:8" x14ac:dyDescent="0.2">
      <c r="B13" s="23" t="s">
        <v>31</v>
      </c>
      <c r="C13" s="40">
        <v>1748.8</v>
      </c>
      <c r="D13" s="29">
        <v>4.05</v>
      </c>
      <c r="E13" s="29">
        <f>$E$58*D13/100</f>
        <v>592.55955000000006</v>
      </c>
      <c r="F13" s="23">
        <f>C13</f>
        <v>1748.8</v>
      </c>
      <c r="G13" s="21">
        <f>(F13-C13)/C13*100</f>
        <v>0</v>
      </c>
      <c r="H13" s="21">
        <f>E13+((E13*G13)/100)</f>
        <v>592.55955000000006</v>
      </c>
    </row>
    <row r="14" spans="2:8" x14ac:dyDescent="0.2">
      <c r="B14" s="23" t="s">
        <v>24</v>
      </c>
      <c r="C14" s="40">
        <v>2353.75</v>
      </c>
      <c r="D14" s="29">
        <v>3.32</v>
      </c>
      <c r="E14" s="29">
        <f>$E$58*D14/100</f>
        <v>485.75252</v>
      </c>
      <c r="F14" s="23">
        <f>C14</f>
        <v>2353.75</v>
      </c>
      <c r="G14" s="21">
        <f>(F14-C14)/C14*100</f>
        <v>0</v>
      </c>
      <c r="H14" s="21">
        <f>E14+((E14*G14)/100)</f>
        <v>485.75252</v>
      </c>
    </row>
    <row r="15" spans="2:8" x14ac:dyDescent="0.2">
      <c r="B15" s="23" t="s">
        <v>11</v>
      </c>
      <c r="C15" s="40">
        <v>714.9</v>
      </c>
      <c r="D15" s="29">
        <v>2.84</v>
      </c>
      <c r="E15" s="29">
        <f>$E$58*D15/100</f>
        <v>415.52323999999999</v>
      </c>
      <c r="F15" s="23">
        <f>C15</f>
        <v>714.9</v>
      </c>
      <c r="G15" s="21">
        <f>(F15-C15)/C15*100</f>
        <v>0</v>
      </c>
      <c r="H15" s="21">
        <f>E15+((E15*G15)/100)</f>
        <v>415.52323999999999</v>
      </c>
    </row>
    <row r="16" spans="2:8" x14ac:dyDescent="0.2">
      <c r="B16" s="23" t="s">
        <v>26</v>
      </c>
      <c r="C16" s="40">
        <v>202.6</v>
      </c>
      <c r="D16" s="29">
        <v>2.8</v>
      </c>
      <c r="E16" s="29">
        <f>$E$58*D16/100</f>
        <v>409.67080000000004</v>
      </c>
      <c r="F16" s="23">
        <f>C16</f>
        <v>202.6</v>
      </c>
      <c r="G16" s="21">
        <f>(F16-C16)/C16*100</f>
        <v>0</v>
      </c>
      <c r="H16" s="21">
        <f>E16+((E16*G16)/100)</f>
        <v>409.67080000000004</v>
      </c>
    </row>
    <row r="17" spans="2:8" x14ac:dyDescent="0.2">
      <c r="B17" s="23" t="s">
        <v>32</v>
      </c>
      <c r="C17" s="40">
        <v>1340.45</v>
      </c>
      <c r="D17" s="29">
        <v>2.56</v>
      </c>
      <c r="E17" s="29">
        <f>$E$58*D17/100</f>
        <v>374.55616000000003</v>
      </c>
      <c r="F17" s="23">
        <f>C17</f>
        <v>1340.45</v>
      </c>
      <c r="G17" s="21">
        <f>(F17-C17)/C17*100</f>
        <v>0</v>
      </c>
      <c r="H17" s="21">
        <f>E17+((E17*G17)/100)</f>
        <v>374.55616000000003</v>
      </c>
    </row>
    <row r="18" spans="2:8" x14ac:dyDescent="0.2">
      <c r="B18" s="23" t="s">
        <v>13</v>
      </c>
      <c r="C18" s="40">
        <v>5451.9</v>
      </c>
      <c r="D18" s="29">
        <v>2.2799999999999998</v>
      </c>
      <c r="E18" s="29">
        <f>$E$58*D18/100</f>
        <v>333.58907999999997</v>
      </c>
      <c r="F18" s="23">
        <f>C18</f>
        <v>5451.9</v>
      </c>
      <c r="G18" s="21">
        <f>(F18-C18)/C18*100</f>
        <v>0</v>
      </c>
      <c r="H18" s="21">
        <f>E18+((E18*G18)/100)</f>
        <v>333.58907999999997</v>
      </c>
    </row>
    <row r="19" spans="2:8" x14ac:dyDescent="0.2">
      <c r="B19" s="23" t="s">
        <v>39</v>
      </c>
      <c r="C19" s="40">
        <v>353.5</v>
      </c>
      <c r="D19" s="29">
        <v>2.14</v>
      </c>
      <c r="E19" s="29">
        <f>$E$58*D19/100</f>
        <v>313.10554000000002</v>
      </c>
      <c r="F19" s="23">
        <f>C19</f>
        <v>353.5</v>
      </c>
      <c r="G19" s="21">
        <f>(F19-C19)/C19*100</f>
        <v>0</v>
      </c>
      <c r="H19" s="21">
        <f>E19+((E19*G19)/100)</f>
        <v>313.10554000000002</v>
      </c>
    </row>
    <row r="20" spans="2:8" x14ac:dyDescent="0.2">
      <c r="B20" s="23" t="s">
        <v>15</v>
      </c>
      <c r="C20" s="40">
        <v>536.75</v>
      </c>
      <c r="D20" s="29">
        <v>2.0499999999999998</v>
      </c>
      <c r="E20" s="29">
        <f>$E$58*D20/100</f>
        <v>299.93754999999999</v>
      </c>
      <c r="F20" s="23">
        <f>C20</f>
        <v>536.75</v>
      </c>
      <c r="G20" s="21">
        <f>(F20-C20)/C20*100</f>
        <v>0</v>
      </c>
      <c r="H20" s="21">
        <f>E20+((E20*G20)/100)</f>
        <v>299.93754999999999</v>
      </c>
    </row>
    <row r="21" spans="2:8" x14ac:dyDescent="0.2">
      <c r="B21" s="23" t="s">
        <v>10</v>
      </c>
      <c r="C21" s="40">
        <v>2536.4</v>
      </c>
      <c r="D21" s="29">
        <v>1.81</v>
      </c>
      <c r="E21" s="29">
        <f>$E$58*D21/100</f>
        <v>264.82291000000004</v>
      </c>
      <c r="F21" s="23">
        <f>C21</f>
        <v>2536.4</v>
      </c>
      <c r="G21" s="21">
        <f>(F21-C21)/C21*100</f>
        <v>0</v>
      </c>
      <c r="H21" s="21">
        <f>E21+((E21*G21)/100)</f>
        <v>264.82291000000004</v>
      </c>
    </row>
    <row r="22" spans="2:8" x14ac:dyDescent="0.2">
      <c r="B22" s="23" t="s">
        <v>20</v>
      </c>
      <c r="C22" s="40">
        <v>898.95</v>
      </c>
      <c r="D22" s="29">
        <v>1.54</v>
      </c>
      <c r="E22" s="29">
        <f>$E$58*D22/100</f>
        <v>225.31894</v>
      </c>
      <c r="F22" s="23">
        <f>C22</f>
        <v>898.95</v>
      </c>
      <c r="G22" s="21">
        <f>(F22-C22)/C22*100</f>
        <v>0</v>
      </c>
      <c r="H22" s="21">
        <f>E22+((E22*G22)/100)</f>
        <v>225.31894</v>
      </c>
    </row>
    <row r="23" spans="2:8" x14ac:dyDescent="0.2">
      <c r="B23" s="23" t="s">
        <v>34</v>
      </c>
      <c r="C23" s="40">
        <v>6455.65</v>
      </c>
      <c r="D23" s="29">
        <v>1.36</v>
      </c>
      <c r="E23" s="29">
        <f>$E$58*D23/100</f>
        <v>198.98296000000002</v>
      </c>
      <c r="F23" s="23">
        <f>C23</f>
        <v>6455.65</v>
      </c>
      <c r="G23" s="21">
        <f>(F23-C23)/C23*100</f>
        <v>0</v>
      </c>
      <c r="H23" s="21">
        <f>E23+((E23*G23)/100)</f>
        <v>198.98296000000002</v>
      </c>
    </row>
    <row r="24" spans="2:8" x14ac:dyDescent="0.2">
      <c r="B24" s="23" t="s">
        <v>43</v>
      </c>
      <c r="C24" s="40">
        <v>1034</v>
      </c>
      <c r="D24" s="29">
        <v>1.27</v>
      </c>
      <c r="E24" s="29">
        <f>$E$58*D24/100</f>
        <v>185.81496999999999</v>
      </c>
      <c r="F24" s="23">
        <f>C24</f>
        <v>1034</v>
      </c>
      <c r="G24" s="21">
        <f>(F24-C24)/C24*100</f>
        <v>0</v>
      </c>
      <c r="H24" s="21">
        <f>E24+((E24*G24)/100)</f>
        <v>185.81496999999999</v>
      </c>
    </row>
    <row r="25" spans="2:8" x14ac:dyDescent="0.2">
      <c r="B25" s="23" t="s">
        <v>46</v>
      </c>
      <c r="C25" s="40">
        <v>6278.95</v>
      </c>
      <c r="D25" s="29">
        <v>1.1499999999999999</v>
      </c>
      <c r="E25" s="29">
        <f>$E$58*D25/100</f>
        <v>168.25764999999998</v>
      </c>
      <c r="F25" s="23">
        <f>C25</f>
        <v>6278.95</v>
      </c>
      <c r="G25" s="21">
        <f>(F25-C25)/C25*100</f>
        <v>0</v>
      </c>
      <c r="H25" s="21">
        <f>E25+((E25*G25)/100)</f>
        <v>168.25764999999998</v>
      </c>
    </row>
    <row r="26" spans="2:8" x14ac:dyDescent="0.2">
      <c r="B26" s="23" t="s">
        <v>47</v>
      </c>
      <c r="C26" s="40">
        <v>492.75</v>
      </c>
      <c r="D26" s="29">
        <v>1.1499999999999999</v>
      </c>
      <c r="E26" s="29">
        <f>$E$58*D26/100</f>
        <v>168.25764999999998</v>
      </c>
      <c r="F26" s="23">
        <f>C26</f>
        <v>492.75</v>
      </c>
      <c r="G26" s="21">
        <f>(F26-C26)/C26*100</f>
        <v>0</v>
      </c>
      <c r="H26" s="21">
        <f>E26+((E26*G26)/100)</f>
        <v>168.25764999999998</v>
      </c>
    </row>
    <row r="27" spans="2:8" x14ac:dyDescent="0.2">
      <c r="B27" s="23" t="s">
        <v>33</v>
      </c>
      <c r="C27" s="40">
        <v>752.55</v>
      </c>
      <c r="D27" s="29">
        <v>1.1399999999999999</v>
      </c>
      <c r="E27" s="29">
        <f>$E$58*D27/100</f>
        <v>166.79453999999998</v>
      </c>
      <c r="F27" s="23">
        <f>C27</f>
        <v>752.55</v>
      </c>
      <c r="G27" s="21">
        <f>(F27-C27)/C27*100</f>
        <v>0</v>
      </c>
      <c r="H27" s="21">
        <f>E27+((E27*G27)/100)</f>
        <v>166.79453999999998</v>
      </c>
    </row>
    <row r="28" spans="2:8" x14ac:dyDescent="0.2">
      <c r="B28" s="23" t="s">
        <v>40</v>
      </c>
      <c r="C28" s="40">
        <v>654.45000000000005</v>
      </c>
      <c r="D28" s="29">
        <v>1.1200000000000001</v>
      </c>
      <c r="E28" s="29">
        <f>$E$58*D28/100</f>
        <v>163.86832000000001</v>
      </c>
      <c r="F28" s="23">
        <f>C28</f>
        <v>654.45000000000005</v>
      </c>
      <c r="G28" s="21">
        <f>(F28-C28)/C28*100</f>
        <v>0</v>
      </c>
      <c r="H28" s="21">
        <f>E28+((E28*G28)/100)</f>
        <v>163.86832000000001</v>
      </c>
    </row>
    <row r="29" spans="2:8" x14ac:dyDescent="0.2">
      <c r="B29" s="23" t="s">
        <v>61</v>
      </c>
      <c r="C29" s="40">
        <v>717.85</v>
      </c>
      <c r="D29" s="29">
        <v>1.1000000000000001</v>
      </c>
      <c r="E29" s="29">
        <f>$E$58*D29/100</f>
        <v>160.94210000000001</v>
      </c>
      <c r="F29" s="23">
        <f>C29</f>
        <v>717.85</v>
      </c>
      <c r="G29" s="21">
        <f>(F29-C29)/C29*100</f>
        <v>0</v>
      </c>
      <c r="H29" s="21">
        <f>E29+((E29*G29)/100)</f>
        <v>160.94210000000001</v>
      </c>
    </row>
    <row r="30" spans="2:8" x14ac:dyDescent="0.2">
      <c r="B30" s="23" t="s">
        <v>48</v>
      </c>
      <c r="C30" s="40">
        <v>11041.65</v>
      </c>
      <c r="D30" s="29">
        <v>1.06</v>
      </c>
      <c r="E30" s="29">
        <f>$E$58*D30/100</f>
        <v>155.08966000000001</v>
      </c>
      <c r="F30" s="23">
        <f>C30</f>
        <v>11041.65</v>
      </c>
      <c r="G30" s="21">
        <f>(F30-C30)/C30*100</f>
        <v>0</v>
      </c>
      <c r="H30" s="21">
        <f>E30+((E30*G30)/100)</f>
        <v>155.08966000000001</v>
      </c>
    </row>
    <row r="31" spans="2:8" x14ac:dyDescent="0.2">
      <c r="B31" s="23" t="s">
        <v>18</v>
      </c>
      <c r="C31" s="40">
        <v>5163.1000000000004</v>
      </c>
      <c r="D31" s="29">
        <v>0.99</v>
      </c>
      <c r="E31" s="29">
        <f>$E$58*D31/100</f>
        <v>144.84789000000001</v>
      </c>
      <c r="F31" s="23">
        <f>C31</f>
        <v>5163.1000000000004</v>
      </c>
      <c r="G31" s="21">
        <f>(F31-C31)/C31*100</f>
        <v>0</v>
      </c>
      <c r="H31" s="21">
        <f>E31+((E31*G31)/100)</f>
        <v>144.84789000000001</v>
      </c>
    </row>
    <row r="32" spans="2:8" x14ac:dyDescent="0.2">
      <c r="B32" s="23" t="s">
        <v>50</v>
      </c>
      <c r="C32" s="40">
        <v>1491.65</v>
      </c>
      <c r="D32" s="29">
        <v>0.98</v>
      </c>
      <c r="E32" s="29">
        <f>$E$58*D32/100</f>
        <v>143.38478000000001</v>
      </c>
      <c r="F32" s="23">
        <f>C32</f>
        <v>1491.65</v>
      </c>
      <c r="G32" s="21">
        <f>(F32-C32)/C32*100</f>
        <v>0</v>
      </c>
      <c r="H32" s="21">
        <f>E32+((E32*G32)/100)</f>
        <v>143.38478000000001</v>
      </c>
    </row>
    <row r="33" spans="2:8" x14ac:dyDescent="0.2">
      <c r="B33" s="23" t="s">
        <v>44</v>
      </c>
      <c r="C33" s="40">
        <v>960.4</v>
      </c>
      <c r="D33" s="29">
        <v>0.94</v>
      </c>
      <c r="E33" s="29">
        <f>$E$58*D33/100</f>
        <v>137.53234</v>
      </c>
      <c r="F33" s="23">
        <f>C33</f>
        <v>960.4</v>
      </c>
      <c r="G33" s="21">
        <f>(F33-C33)/C33*100</f>
        <v>0</v>
      </c>
      <c r="H33" s="21">
        <f>E33+((E33*G33)/100)</f>
        <v>137.53234</v>
      </c>
    </row>
    <row r="34" spans="2:8" x14ac:dyDescent="0.2">
      <c r="B34" s="23" t="s">
        <v>82</v>
      </c>
      <c r="C34" s="40">
        <v>16309.25</v>
      </c>
      <c r="D34" s="29">
        <v>0.92</v>
      </c>
      <c r="E34" s="29">
        <f>$E$58*D34/100</f>
        <v>134.60612</v>
      </c>
      <c r="F34" s="23">
        <f>C34</f>
        <v>16309.25</v>
      </c>
      <c r="G34" s="21">
        <f>(F34-C34)/C34*100</f>
        <v>0</v>
      </c>
      <c r="H34" s="21">
        <f>E34+((E34*G34)/100)</f>
        <v>134.60612</v>
      </c>
    </row>
    <row r="35" spans="2:8" x14ac:dyDescent="0.2">
      <c r="B35" s="23" t="s">
        <v>37</v>
      </c>
      <c r="C35" s="40">
        <v>220.05</v>
      </c>
      <c r="D35" s="29">
        <v>0.89</v>
      </c>
      <c r="E35" s="29">
        <f>$E$58*D35/100</f>
        <v>130.21679</v>
      </c>
      <c r="F35" s="23">
        <f>C35</f>
        <v>220.05</v>
      </c>
      <c r="G35" s="21">
        <f>(F35-C35)/C35*100</f>
        <v>0</v>
      </c>
      <c r="H35" s="21">
        <f>E35+((E35*G35)/100)</f>
        <v>130.21679</v>
      </c>
    </row>
    <row r="36" spans="2:8" x14ac:dyDescent="0.2">
      <c r="B36" s="23" t="s">
        <v>88</v>
      </c>
      <c r="C36" s="40">
        <v>665.1</v>
      </c>
      <c r="D36" s="29">
        <v>0.87</v>
      </c>
      <c r="E36" s="29">
        <f>$E$58*D36/100</f>
        <v>127.29057</v>
      </c>
      <c r="F36" s="23">
        <f>C36</f>
        <v>665.1</v>
      </c>
      <c r="G36" s="21">
        <f>(F36-C36)/C36*100</f>
        <v>0</v>
      </c>
      <c r="H36" s="21">
        <f>E36+((E36*G36)/100)</f>
        <v>127.29057</v>
      </c>
    </row>
    <row r="37" spans="2:8" x14ac:dyDescent="0.2">
      <c r="B37" s="23" t="s">
        <v>49</v>
      </c>
      <c r="C37" s="40">
        <v>1401.75</v>
      </c>
      <c r="D37" s="29">
        <v>0.85</v>
      </c>
      <c r="E37" s="29">
        <f>$E$58*D37/100</f>
        <v>124.36435</v>
      </c>
      <c r="F37" s="23">
        <f>C37</f>
        <v>1401.75</v>
      </c>
      <c r="G37" s="21">
        <f>(F37-C37)/C37*100</f>
        <v>0</v>
      </c>
      <c r="H37" s="21">
        <f>E37+((E37*G37)/100)</f>
        <v>124.36435</v>
      </c>
    </row>
    <row r="38" spans="2:8" x14ac:dyDescent="0.2">
      <c r="B38" s="23" t="s">
        <v>9</v>
      </c>
      <c r="C38" s="40">
        <v>730.05</v>
      </c>
      <c r="D38" s="29">
        <v>0.84</v>
      </c>
      <c r="E38" s="29">
        <f>$E$58*D38/100</f>
        <v>122.90124</v>
      </c>
      <c r="F38" s="23">
        <f>C38</f>
        <v>730.05</v>
      </c>
      <c r="G38" s="21">
        <f>(F38-C38)/C38*100</f>
        <v>0</v>
      </c>
      <c r="H38" s="21">
        <f>E38+((E38*G38)/100)</f>
        <v>122.90124</v>
      </c>
    </row>
    <row r="39" spans="2:8" x14ac:dyDescent="0.2">
      <c r="B39" s="23" t="s">
        <v>23</v>
      </c>
      <c r="C39" s="40">
        <v>364.4</v>
      </c>
      <c r="D39" s="29">
        <v>0.84</v>
      </c>
      <c r="E39" s="29">
        <f>$E$58*D39/100</f>
        <v>122.90124</v>
      </c>
      <c r="F39" s="23">
        <f>C39</f>
        <v>364.4</v>
      </c>
      <c r="G39" s="21">
        <f>(F39-C39)/C39*100</f>
        <v>0</v>
      </c>
      <c r="H39" s="21">
        <f>E39+((E39*G39)/100)</f>
        <v>122.90124</v>
      </c>
    </row>
    <row r="40" spans="2:8" x14ac:dyDescent="0.2">
      <c r="B40" s="23" t="s">
        <v>29</v>
      </c>
      <c r="C40" s="40">
        <v>934.95</v>
      </c>
      <c r="D40" s="29">
        <v>0.83</v>
      </c>
      <c r="E40" s="29">
        <f>$E$58*D40/100</f>
        <v>121.43813</v>
      </c>
      <c r="F40" s="23">
        <f>C40</f>
        <v>934.95</v>
      </c>
      <c r="G40" s="21">
        <f>(F40-C40)/C40*100</f>
        <v>0</v>
      </c>
      <c r="H40" s="21">
        <f>E40+((E40*G40)/100)</f>
        <v>121.43813</v>
      </c>
    </row>
    <row r="41" spans="2:8" x14ac:dyDescent="0.2">
      <c r="B41" s="23" t="s">
        <v>42</v>
      </c>
      <c r="C41" s="40">
        <v>293.85000000000002</v>
      </c>
      <c r="D41" s="29">
        <v>0.83</v>
      </c>
      <c r="E41" s="29">
        <f>$E$58*D41/100</f>
        <v>121.43813</v>
      </c>
      <c r="F41" s="23">
        <f>C41</f>
        <v>293.85000000000002</v>
      </c>
      <c r="G41" s="21">
        <f>(F41-C41)/C41*100</f>
        <v>0</v>
      </c>
      <c r="H41" s="21">
        <f>E41+((E41*G41)/100)</f>
        <v>121.43813</v>
      </c>
    </row>
    <row r="42" spans="2:8" x14ac:dyDescent="0.2">
      <c r="B42" s="23" t="s">
        <v>91</v>
      </c>
      <c r="C42" s="40">
        <v>4062.35</v>
      </c>
      <c r="D42" s="29">
        <v>0.82</v>
      </c>
      <c r="E42" s="29">
        <f>$E$58*D42/100</f>
        <v>119.97502</v>
      </c>
      <c r="F42" s="23">
        <f>C42</f>
        <v>4062.35</v>
      </c>
      <c r="G42" s="21">
        <f>(F42-C42)/C42*100</f>
        <v>0</v>
      </c>
      <c r="H42" s="21">
        <f>E42+((E42*G42)/100)</f>
        <v>119.97502</v>
      </c>
    </row>
    <row r="43" spans="2:8" x14ac:dyDescent="0.2">
      <c r="B43" s="23" t="s">
        <v>12</v>
      </c>
      <c r="C43" s="40">
        <v>3833.75</v>
      </c>
      <c r="D43" s="29">
        <v>0.79</v>
      </c>
      <c r="E43" s="29">
        <f>$E$58*D43/100</f>
        <v>115.58569000000001</v>
      </c>
      <c r="F43" s="23">
        <f>C43</f>
        <v>3833.75</v>
      </c>
      <c r="G43" s="21">
        <f>(F43-C43)/C43*100</f>
        <v>0</v>
      </c>
      <c r="H43" s="21">
        <f>E43+((E43*G43)/100)</f>
        <v>115.58569000000001</v>
      </c>
    </row>
    <row r="44" spans="2:8" x14ac:dyDescent="0.2">
      <c r="B44" s="23" t="s">
        <v>35</v>
      </c>
      <c r="C44" s="40">
        <v>102.45</v>
      </c>
      <c r="D44" s="29">
        <v>0.77</v>
      </c>
      <c r="E44" s="29">
        <f>$E$58*D44/100</f>
        <v>112.65947</v>
      </c>
      <c r="F44" s="23">
        <f>C44</f>
        <v>102.45</v>
      </c>
      <c r="G44" s="21">
        <f>(F44-C44)/C44*100</f>
        <v>0</v>
      </c>
      <c r="H44" s="21">
        <f>E44+((E44*G44)/100)</f>
        <v>112.65947</v>
      </c>
    </row>
    <row r="45" spans="2:8" x14ac:dyDescent="0.2">
      <c r="B45" s="23" t="s">
        <v>16</v>
      </c>
      <c r="C45" s="40">
        <v>910.35</v>
      </c>
      <c r="D45" s="29">
        <v>0.73</v>
      </c>
      <c r="E45" s="29">
        <f>$E$58*D45/100</f>
        <v>106.80703</v>
      </c>
      <c r="F45" s="23">
        <f>C45</f>
        <v>910.35</v>
      </c>
      <c r="G45" s="21">
        <f>(F45-C45)/C45*100</f>
        <v>0</v>
      </c>
      <c r="H45" s="21">
        <f>E45+((E45*G45)/100)</f>
        <v>106.80703</v>
      </c>
    </row>
    <row r="46" spans="2:8" x14ac:dyDescent="0.2">
      <c r="B46" s="23" t="s">
        <v>77</v>
      </c>
      <c r="C46" s="40">
        <v>3449</v>
      </c>
      <c r="D46" s="29">
        <v>0.64</v>
      </c>
      <c r="E46" s="29">
        <f>$E$58*D46/100</f>
        <v>93.639040000000008</v>
      </c>
      <c r="F46" s="23">
        <f>C46</f>
        <v>3449</v>
      </c>
      <c r="G46" s="21">
        <f>(F46-C46)/C46*100</f>
        <v>0</v>
      </c>
      <c r="H46" s="21">
        <f>E46+((E46*G46)/100)</f>
        <v>93.639040000000008</v>
      </c>
    </row>
    <row r="47" spans="2:8" x14ac:dyDescent="0.2">
      <c r="B47" s="23" t="s">
        <v>93</v>
      </c>
      <c r="C47" s="40">
        <v>669.5</v>
      </c>
      <c r="D47" s="29">
        <v>0.63</v>
      </c>
      <c r="E47" s="29">
        <f>$E$58*D47/100</f>
        <v>92.175930000000008</v>
      </c>
      <c r="F47" s="23">
        <f>C47</f>
        <v>669.5</v>
      </c>
      <c r="G47" s="21">
        <f>(F47-C47)/C47*100</f>
        <v>0</v>
      </c>
      <c r="H47" s="21">
        <f>E47+((E47*G47)/100)</f>
        <v>92.175930000000008</v>
      </c>
    </row>
    <row r="48" spans="2:8" x14ac:dyDescent="0.2">
      <c r="B48" s="23" t="s">
        <v>14</v>
      </c>
      <c r="C48" s="40">
        <v>421.8</v>
      </c>
      <c r="D48" s="29">
        <v>0.62</v>
      </c>
      <c r="E48" s="29">
        <f>$E$58*D48/100</f>
        <v>90.712820000000008</v>
      </c>
      <c r="F48" s="23">
        <f>C48</f>
        <v>421.8</v>
      </c>
      <c r="G48" s="21">
        <f>(F48-C48)/C48*100</f>
        <v>0</v>
      </c>
      <c r="H48" s="21">
        <f>E48+((E48*G48)/100)</f>
        <v>90.712820000000008</v>
      </c>
    </row>
    <row r="49" spans="2:9" x14ac:dyDescent="0.2">
      <c r="B49" s="23" t="s">
        <v>36</v>
      </c>
      <c r="C49" s="40">
        <v>108.15</v>
      </c>
      <c r="D49" s="29">
        <v>0.62</v>
      </c>
      <c r="E49" s="29">
        <f>$E$58*D49/100</f>
        <v>90.712820000000008</v>
      </c>
      <c r="F49" s="23">
        <f>C49</f>
        <v>108.15</v>
      </c>
      <c r="G49" s="21">
        <f>(F49-C49)/C49*100</f>
        <v>0</v>
      </c>
      <c r="H49" s="21">
        <f>E49+((E49*G49)/100)</f>
        <v>90.712820000000008</v>
      </c>
    </row>
    <row r="50" spans="2:9" x14ac:dyDescent="0.2">
      <c r="B50" s="23" t="s">
        <v>83</v>
      </c>
      <c r="C50" s="40">
        <v>27910.5</v>
      </c>
      <c r="D50" s="29">
        <v>0.59</v>
      </c>
      <c r="E50" s="29">
        <f>$E$58*D50/100</f>
        <v>86.323490000000007</v>
      </c>
      <c r="F50" s="23">
        <f>C50</f>
        <v>27910.5</v>
      </c>
      <c r="G50" s="21">
        <f>(F50-C50)/C50*100</f>
        <v>0</v>
      </c>
      <c r="H50" s="21">
        <f>E50+((E50*G50)/100)</f>
        <v>86.323490000000007</v>
      </c>
    </row>
    <row r="51" spans="2:9" x14ac:dyDescent="0.2">
      <c r="B51" s="23" t="s">
        <v>22</v>
      </c>
      <c r="C51" s="40">
        <v>2819.15</v>
      </c>
      <c r="D51" s="29">
        <v>0.57999999999999996</v>
      </c>
      <c r="E51" s="29">
        <f>$E$58*D51/100</f>
        <v>84.860380000000006</v>
      </c>
      <c r="F51" s="23">
        <f>C51</f>
        <v>2819.15</v>
      </c>
      <c r="G51" s="21">
        <f>(F51-C51)/C51*100</f>
        <v>0</v>
      </c>
      <c r="H51" s="21">
        <f>E51+((E51*G51)/100)</f>
        <v>84.860380000000006</v>
      </c>
    </row>
    <row r="52" spans="2:9" x14ac:dyDescent="0.2">
      <c r="B52" s="23" t="s">
        <v>92</v>
      </c>
      <c r="C52" s="40">
        <v>928.7</v>
      </c>
      <c r="D52" s="29">
        <v>0.56999999999999995</v>
      </c>
      <c r="E52" s="29">
        <f>$E$58*D52/100</f>
        <v>83.397269999999992</v>
      </c>
      <c r="F52" s="23">
        <f>C52</f>
        <v>928.7</v>
      </c>
      <c r="G52" s="21">
        <f>(F52-C52)/C52*100</f>
        <v>0</v>
      </c>
      <c r="H52" s="21">
        <f>E52+((E52*G52)/100)</f>
        <v>83.397269999999992</v>
      </c>
    </row>
    <row r="53" spans="2:9" x14ac:dyDescent="0.2">
      <c r="B53" s="23" t="s">
        <v>19</v>
      </c>
      <c r="C53" s="40">
        <v>2421.65</v>
      </c>
      <c r="D53" s="29">
        <v>0.53</v>
      </c>
      <c r="E53" s="29">
        <f>$E$58*D53/100</f>
        <v>77.544830000000005</v>
      </c>
      <c r="F53" s="23">
        <f>C53</f>
        <v>2421.65</v>
      </c>
      <c r="G53" s="21">
        <f>(F53-C53)/C53*100</f>
        <v>0</v>
      </c>
      <c r="H53" s="21">
        <f>E53+((E53*G53)/100)</f>
        <v>77.544830000000005</v>
      </c>
    </row>
    <row r="54" spans="2:9" x14ac:dyDescent="0.2">
      <c r="B54" s="23" t="s">
        <v>45</v>
      </c>
      <c r="C54" s="40">
        <v>606.9</v>
      </c>
      <c r="D54" s="29">
        <v>0.53</v>
      </c>
      <c r="E54" s="29">
        <f>$E$58*D54/100</f>
        <v>77.544830000000005</v>
      </c>
      <c r="F54" s="23">
        <f>C54</f>
        <v>606.9</v>
      </c>
      <c r="G54" s="21">
        <f>(F54-C54)/C54*100</f>
        <v>0</v>
      </c>
      <c r="H54" s="21">
        <f>E54+((E54*G54)/100)</f>
        <v>77.544830000000005</v>
      </c>
    </row>
    <row r="55" spans="2:9" x14ac:dyDescent="0.2">
      <c r="B55" s="23" t="s">
        <v>17</v>
      </c>
      <c r="C55" s="40">
        <v>133.05000000000001</v>
      </c>
      <c r="D55" s="29">
        <v>0.44</v>
      </c>
      <c r="E55" s="29">
        <f>$E$58*D55/100</f>
        <v>64.376840000000001</v>
      </c>
      <c r="F55" s="23">
        <f>C55</f>
        <v>133.05000000000001</v>
      </c>
      <c r="G55" s="21">
        <f>(F55-C55)/C55*100</f>
        <v>0</v>
      </c>
      <c r="H55" s="21">
        <f>E55+((E55*G55)/100)</f>
        <v>64.376840000000001</v>
      </c>
    </row>
    <row r="56" spans="2:9" x14ac:dyDescent="0.2">
      <c r="B56" s="23" t="s">
        <v>28</v>
      </c>
      <c r="C56" s="40">
        <v>90.85</v>
      </c>
      <c r="D56" s="29">
        <v>0.36</v>
      </c>
      <c r="E56" s="29">
        <f>$E$58*D56/100</f>
        <v>52.671959999999999</v>
      </c>
      <c r="F56" s="23">
        <f>C56</f>
        <v>90.85</v>
      </c>
      <c r="G56" s="21">
        <f>(F56-C56)/C56*100</f>
        <v>0</v>
      </c>
      <c r="H56" s="21">
        <f>E56+((E56*G56)/100)</f>
        <v>52.671959999999999</v>
      </c>
    </row>
    <row r="57" spans="2:9" x14ac:dyDescent="0.2">
      <c r="B57" s="23"/>
      <c r="C57" s="23"/>
      <c r="D57" s="24"/>
      <c r="E57" s="21"/>
      <c r="F57" s="23"/>
      <c r="G57" s="21"/>
      <c r="H57" s="21"/>
    </row>
    <row r="58" spans="2:9" ht="21" customHeight="1" x14ac:dyDescent="0.3">
      <c r="B58" s="16"/>
      <c r="C58" s="16"/>
      <c r="D58" s="25">
        <f>SUM(D7:D57)</f>
        <v>100.00000000000001</v>
      </c>
      <c r="E58" s="17">
        <v>14631.1</v>
      </c>
      <c r="F58" s="18"/>
      <c r="G58" s="19"/>
      <c r="H58" s="17">
        <f>SUM(H7:H57)</f>
        <v>14631.100000000002</v>
      </c>
      <c r="I58" t="s">
        <v>8</v>
      </c>
    </row>
    <row r="59" spans="2:9" ht="39.75" x14ac:dyDescent="0.3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6" xr:uid="{00000000-0009-0000-0000-000000000000}">
    <sortState xmlns:xlrd2="http://schemas.microsoft.com/office/spreadsheetml/2017/richdata2" ref="B7:H56">
      <sortCondition descending="1" ref="D7:D56"/>
    </sortState>
  </autoFilter>
  <sortState xmlns:xlrd2="http://schemas.microsoft.com/office/spreadsheetml/2017/richdata2"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43" workbookViewId="0">
      <selection activeCell="E58" sqref="E58"/>
    </sheetView>
  </sheetViews>
  <sheetFormatPr defaultRowHeight="15" x14ac:dyDescent="0.2"/>
  <cols>
    <col min="2" max="2" width="26.90234375" customWidth="1"/>
    <col min="3" max="3" width="7.93359375" customWidth="1"/>
    <col min="5" max="5" width="17.62109375" customWidth="1"/>
    <col min="6" max="6" width="12.10546875" customWidth="1"/>
    <col min="7" max="7" width="8.609375" customWidth="1"/>
    <col min="8" max="8" width="18.0234375" customWidth="1"/>
  </cols>
  <sheetData>
    <row r="2" spans="2:8" x14ac:dyDescent="0.2">
      <c r="B2" s="1"/>
      <c r="C2" s="2"/>
      <c r="D2" s="2"/>
      <c r="E2" s="2"/>
      <c r="F2" s="2"/>
      <c r="G2" s="2"/>
      <c r="H2" s="3"/>
    </row>
    <row r="3" spans="2:8" x14ac:dyDescent="0.2">
      <c r="B3" s="4"/>
      <c r="C3" s="5"/>
      <c r="D3" s="5"/>
      <c r="E3" s="5"/>
      <c r="F3" s="5"/>
      <c r="G3" s="5"/>
      <c r="H3" s="6"/>
    </row>
    <row r="4" spans="2:8" x14ac:dyDescent="0.2">
      <c r="B4" s="4"/>
      <c r="C4" s="5"/>
      <c r="D4" s="5"/>
      <c r="E4" s="5"/>
      <c r="F4" s="5"/>
      <c r="G4" s="5"/>
      <c r="H4" s="6"/>
    </row>
    <row r="5" spans="2:8" x14ac:dyDescent="0.2">
      <c r="B5" s="7"/>
      <c r="C5" s="8"/>
      <c r="D5" s="8"/>
      <c r="E5" s="8"/>
      <c r="F5" s="8"/>
      <c r="G5" s="8"/>
      <c r="H5" s="9"/>
    </row>
    <row r="6" spans="2:8" ht="35.25" x14ac:dyDescent="0.2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">
      <c r="B7" s="23" t="s">
        <v>38</v>
      </c>
      <c r="C7" s="23">
        <v>1994.5</v>
      </c>
      <c r="D7" s="29">
        <v>10.19</v>
      </c>
      <c r="E7" s="21">
        <f t="shared" ref="E7:E38" si="0">$E$58*D7/100</f>
        <v>1490.9090899999999</v>
      </c>
      <c r="F7" s="22">
        <f>C7*0.9</f>
        <v>1795.05</v>
      </c>
      <c r="G7" s="26">
        <f t="shared" ref="G7:G38" si="1">(F7-C7)/C7*100</f>
        <v>-10.000000000000002</v>
      </c>
      <c r="H7" s="21">
        <f t="shared" ref="H7:H38" si="2">E7+((E7*G7)/100)</f>
        <v>1341.8181809999999</v>
      </c>
    </row>
    <row r="8" spans="2:8" x14ac:dyDescent="0.2">
      <c r="B8" s="23" t="s">
        <v>21</v>
      </c>
      <c r="C8" s="23">
        <v>1412.3</v>
      </c>
      <c r="D8" s="29">
        <v>9.7200000000000006</v>
      </c>
      <c r="E8" s="21">
        <f t="shared" si="0"/>
        <v>1422.1429200000002</v>
      </c>
      <c r="F8" s="22">
        <f t="shared" ref="F8:F56" si="3">C8*0.9</f>
        <v>1271.07</v>
      </c>
      <c r="G8" s="26">
        <f t="shared" si="1"/>
        <v>-10.000000000000002</v>
      </c>
      <c r="H8" s="21">
        <f t="shared" si="2"/>
        <v>1279.9286280000001</v>
      </c>
    </row>
    <row r="9" spans="2:8" x14ac:dyDescent="0.2">
      <c r="B9" s="23" t="s">
        <v>30</v>
      </c>
      <c r="C9" s="23">
        <v>1354.35</v>
      </c>
      <c r="D9" s="29">
        <v>7.93</v>
      </c>
      <c r="E9" s="21">
        <f t="shared" si="0"/>
        <v>1160.24623</v>
      </c>
      <c r="F9" s="22">
        <f t="shared" si="3"/>
        <v>1218.915</v>
      </c>
      <c r="G9" s="26">
        <f t="shared" si="1"/>
        <v>-9.9999999999999964</v>
      </c>
      <c r="H9" s="21">
        <f t="shared" si="2"/>
        <v>1044.2216069999999</v>
      </c>
    </row>
    <row r="10" spans="2:8" x14ac:dyDescent="0.2">
      <c r="B10" s="23" t="s">
        <v>25</v>
      </c>
      <c r="C10" s="23">
        <v>2420.1</v>
      </c>
      <c r="D10" s="29">
        <v>6.89</v>
      </c>
      <c r="E10" s="21">
        <f t="shared" si="0"/>
        <v>1008.0827899999999</v>
      </c>
      <c r="F10" s="22">
        <f t="shared" si="3"/>
        <v>2178.09</v>
      </c>
      <c r="G10" s="26">
        <f t="shared" si="1"/>
        <v>-9.9999999999999911</v>
      </c>
      <c r="H10" s="21">
        <f t="shared" si="2"/>
        <v>907.27451100000008</v>
      </c>
    </row>
    <row r="11" spans="2:8" x14ac:dyDescent="0.2">
      <c r="B11" s="23" t="s">
        <v>27</v>
      </c>
      <c r="C11" s="23">
        <v>600.5</v>
      </c>
      <c r="D11" s="29">
        <v>6.56</v>
      </c>
      <c r="E11" s="21">
        <f t="shared" si="0"/>
        <v>959.80016000000001</v>
      </c>
      <c r="F11" s="22">
        <f t="shared" si="3"/>
        <v>540.45000000000005</v>
      </c>
      <c r="G11" s="26">
        <f t="shared" si="1"/>
        <v>-9.9999999999999929</v>
      </c>
      <c r="H11" s="21">
        <f t="shared" si="2"/>
        <v>863.82014400000003</v>
      </c>
    </row>
    <row r="12" spans="2:8" x14ac:dyDescent="0.2">
      <c r="B12" s="23" t="s">
        <v>41</v>
      </c>
      <c r="C12" s="23">
        <v>3035.65</v>
      </c>
      <c r="D12" s="29">
        <v>4.97</v>
      </c>
      <c r="E12" s="21">
        <f t="shared" si="0"/>
        <v>727.16566999999998</v>
      </c>
      <c r="F12" s="22">
        <f t="shared" si="3"/>
        <v>2732.085</v>
      </c>
      <c r="G12" s="26">
        <f t="shared" si="1"/>
        <v>-10.000000000000002</v>
      </c>
      <c r="H12" s="21">
        <f t="shared" si="2"/>
        <v>654.44910299999992</v>
      </c>
    </row>
    <row r="13" spans="2:8" x14ac:dyDescent="0.2">
      <c r="B13" s="23" t="s">
        <v>31</v>
      </c>
      <c r="C13" s="23">
        <v>1748.8</v>
      </c>
      <c r="D13" s="29">
        <v>4.05</v>
      </c>
      <c r="E13" s="21">
        <f t="shared" si="0"/>
        <v>592.55955000000006</v>
      </c>
      <c r="F13" s="22">
        <f t="shared" si="3"/>
        <v>1573.92</v>
      </c>
      <c r="G13" s="26">
        <f t="shared" si="1"/>
        <v>-9.9999999999999929</v>
      </c>
      <c r="H13" s="21">
        <f t="shared" si="2"/>
        <v>533.30359500000009</v>
      </c>
    </row>
    <row r="14" spans="2:8" x14ac:dyDescent="0.2">
      <c r="B14" s="23" t="s">
        <v>24</v>
      </c>
      <c r="C14" s="23">
        <v>2353.75</v>
      </c>
      <c r="D14" s="29">
        <v>3.32</v>
      </c>
      <c r="E14" s="21">
        <f t="shared" si="0"/>
        <v>485.75252</v>
      </c>
      <c r="F14" s="22">
        <f t="shared" si="3"/>
        <v>2118.375</v>
      </c>
      <c r="G14" s="26">
        <f t="shared" si="1"/>
        <v>-10</v>
      </c>
      <c r="H14" s="21">
        <f t="shared" si="2"/>
        <v>437.17726800000003</v>
      </c>
    </row>
    <row r="15" spans="2:8" x14ac:dyDescent="0.2">
      <c r="B15" s="23" t="s">
        <v>11</v>
      </c>
      <c r="C15" s="23">
        <v>714.9</v>
      </c>
      <c r="D15" s="29">
        <v>2.84</v>
      </c>
      <c r="E15" s="21">
        <f t="shared" si="0"/>
        <v>415.52323999999999</v>
      </c>
      <c r="F15" s="22">
        <f t="shared" si="3"/>
        <v>643.41</v>
      </c>
      <c r="G15" s="26">
        <f t="shared" si="1"/>
        <v>-10.000000000000002</v>
      </c>
      <c r="H15" s="21">
        <f t="shared" si="2"/>
        <v>373.97091599999999</v>
      </c>
    </row>
    <row r="16" spans="2:8" x14ac:dyDescent="0.2">
      <c r="B16" s="23" t="s">
        <v>26</v>
      </c>
      <c r="C16" s="23">
        <v>202.6</v>
      </c>
      <c r="D16" s="29">
        <v>2.8</v>
      </c>
      <c r="E16" s="21">
        <f t="shared" si="0"/>
        <v>409.67080000000004</v>
      </c>
      <c r="F16" s="22">
        <f t="shared" si="3"/>
        <v>182.34</v>
      </c>
      <c r="G16" s="26">
        <f t="shared" si="1"/>
        <v>-9.9999999999999964</v>
      </c>
      <c r="H16" s="21">
        <f t="shared" si="2"/>
        <v>368.70372000000003</v>
      </c>
    </row>
    <row r="17" spans="2:8" x14ac:dyDescent="0.2">
      <c r="B17" s="23" t="s">
        <v>32</v>
      </c>
      <c r="C17" s="23">
        <v>1340.45</v>
      </c>
      <c r="D17" s="29">
        <v>2.56</v>
      </c>
      <c r="E17" s="21">
        <f t="shared" si="0"/>
        <v>374.55616000000003</v>
      </c>
      <c r="F17" s="22">
        <f t="shared" si="3"/>
        <v>1206.405</v>
      </c>
      <c r="G17" s="26">
        <f t="shared" si="1"/>
        <v>-10.000000000000005</v>
      </c>
      <c r="H17" s="21">
        <f t="shared" si="2"/>
        <v>337.10054400000001</v>
      </c>
    </row>
    <row r="18" spans="2:8" x14ac:dyDescent="0.2">
      <c r="B18" s="23" t="s">
        <v>13</v>
      </c>
      <c r="C18" s="23">
        <v>5451.9</v>
      </c>
      <c r="D18" s="29">
        <v>2.2799999999999998</v>
      </c>
      <c r="E18" s="21">
        <f t="shared" si="0"/>
        <v>333.58907999999997</v>
      </c>
      <c r="F18" s="22">
        <f t="shared" si="3"/>
        <v>4906.71</v>
      </c>
      <c r="G18" s="26">
        <f t="shared" si="1"/>
        <v>-9.9999999999999929</v>
      </c>
      <c r="H18" s="21">
        <f t="shared" si="2"/>
        <v>300.23017199999998</v>
      </c>
    </row>
    <row r="19" spans="2:8" x14ac:dyDescent="0.2">
      <c r="B19" s="23" t="s">
        <v>39</v>
      </c>
      <c r="C19" s="23">
        <v>353.5</v>
      </c>
      <c r="D19" s="29">
        <v>2.14</v>
      </c>
      <c r="E19" s="21">
        <f t="shared" si="0"/>
        <v>313.10554000000002</v>
      </c>
      <c r="F19" s="22">
        <f t="shared" si="3"/>
        <v>318.15000000000003</v>
      </c>
      <c r="G19" s="26">
        <f t="shared" si="1"/>
        <v>-9.9999999999999911</v>
      </c>
      <c r="H19" s="21">
        <f t="shared" si="2"/>
        <v>281.79498600000005</v>
      </c>
    </row>
    <row r="20" spans="2:8" x14ac:dyDescent="0.2">
      <c r="B20" s="23" t="s">
        <v>15</v>
      </c>
      <c r="C20" s="23">
        <v>536.75</v>
      </c>
      <c r="D20" s="29">
        <v>2.0499999999999998</v>
      </c>
      <c r="E20" s="21">
        <f t="shared" si="0"/>
        <v>299.93754999999999</v>
      </c>
      <c r="F20" s="22">
        <f t="shared" si="3"/>
        <v>483.07499999999999</v>
      </c>
      <c r="G20" s="26">
        <f t="shared" si="1"/>
        <v>-10.000000000000002</v>
      </c>
      <c r="H20" s="21">
        <f t="shared" si="2"/>
        <v>269.94379499999997</v>
      </c>
    </row>
    <row r="21" spans="2:8" x14ac:dyDescent="0.2">
      <c r="B21" s="23" t="s">
        <v>10</v>
      </c>
      <c r="C21" s="23">
        <v>2536.4</v>
      </c>
      <c r="D21" s="29">
        <v>1.81</v>
      </c>
      <c r="E21" s="21">
        <f t="shared" si="0"/>
        <v>264.82291000000004</v>
      </c>
      <c r="F21" s="22">
        <f t="shared" si="3"/>
        <v>2282.7600000000002</v>
      </c>
      <c r="G21" s="26">
        <f t="shared" si="1"/>
        <v>-9.9999999999999947</v>
      </c>
      <c r="H21" s="21">
        <f t="shared" si="2"/>
        <v>238.34061900000006</v>
      </c>
    </row>
    <row r="22" spans="2:8" x14ac:dyDescent="0.2">
      <c r="B22" s="23" t="s">
        <v>20</v>
      </c>
      <c r="C22" s="23">
        <v>898.95</v>
      </c>
      <c r="D22" s="29">
        <v>1.54</v>
      </c>
      <c r="E22" s="21">
        <f t="shared" si="0"/>
        <v>225.31894</v>
      </c>
      <c r="F22" s="22">
        <f t="shared" si="3"/>
        <v>809.05500000000006</v>
      </c>
      <c r="G22" s="26">
        <f t="shared" si="1"/>
        <v>-9.9999999999999982</v>
      </c>
      <c r="H22" s="21">
        <f t="shared" si="2"/>
        <v>202.787046</v>
      </c>
    </row>
    <row r="23" spans="2:8" x14ac:dyDescent="0.2">
      <c r="B23" s="23" t="s">
        <v>34</v>
      </c>
      <c r="C23" s="23">
        <v>6455.65</v>
      </c>
      <c r="D23" s="29">
        <v>1.36</v>
      </c>
      <c r="E23" s="21">
        <f t="shared" si="0"/>
        <v>198.98296000000002</v>
      </c>
      <c r="F23" s="22">
        <f t="shared" si="3"/>
        <v>5810.085</v>
      </c>
      <c r="G23" s="26">
        <f t="shared" si="1"/>
        <v>-9.9999999999999947</v>
      </c>
      <c r="H23" s="21">
        <f t="shared" si="2"/>
        <v>179.08466400000003</v>
      </c>
    </row>
    <row r="24" spans="2:8" x14ac:dyDescent="0.2">
      <c r="B24" s="23" t="s">
        <v>43</v>
      </c>
      <c r="C24" s="23">
        <v>1034</v>
      </c>
      <c r="D24" s="29">
        <v>1.27</v>
      </c>
      <c r="E24" s="21">
        <f t="shared" si="0"/>
        <v>185.81496999999999</v>
      </c>
      <c r="F24" s="22">
        <f t="shared" si="3"/>
        <v>930.6</v>
      </c>
      <c r="G24" s="26">
        <f t="shared" si="1"/>
        <v>-9.9999999999999982</v>
      </c>
      <c r="H24" s="21">
        <f t="shared" si="2"/>
        <v>167.233473</v>
      </c>
    </row>
    <row r="25" spans="2:8" x14ac:dyDescent="0.2">
      <c r="B25" s="23" t="s">
        <v>46</v>
      </c>
      <c r="C25" s="23">
        <v>6278.95</v>
      </c>
      <c r="D25" s="29">
        <v>1.1499999999999999</v>
      </c>
      <c r="E25" s="21">
        <f t="shared" si="0"/>
        <v>168.25764999999998</v>
      </c>
      <c r="F25" s="22">
        <f t="shared" si="3"/>
        <v>5651.0550000000003</v>
      </c>
      <c r="G25" s="26">
        <f t="shared" si="1"/>
        <v>-9.9999999999999929</v>
      </c>
      <c r="H25" s="21">
        <f t="shared" si="2"/>
        <v>151.43188499999999</v>
      </c>
    </row>
    <row r="26" spans="2:8" x14ac:dyDescent="0.2">
      <c r="B26" s="23" t="s">
        <v>47</v>
      </c>
      <c r="C26" s="23">
        <v>492.75</v>
      </c>
      <c r="D26" s="29">
        <v>1.1499999999999999</v>
      </c>
      <c r="E26" s="21">
        <f t="shared" si="0"/>
        <v>168.25764999999998</v>
      </c>
      <c r="F26" s="22">
        <f t="shared" si="3"/>
        <v>443.47500000000002</v>
      </c>
      <c r="G26" s="26">
        <f t="shared" si="1"/>
        <v>-9.9999999999999947</v>
      </c>
      <c r="H26" s="21">
        <f t="shared" si="2"/>
        <v>151.43188499999999</v>
      </c>
    </row>
    <row r="27" spans="2:8" x14ac:dyDescent="0.2">
      <c r="B27" s="23" t="s">
        <v>33</v>
      </c>
      <c r="C27" s="23">
        <v>752.55</v>
      </c>
      <c r="D27" s="29">
        <v>1.1399999999999999</v>
      </c>
      <c r="E27" s="21">
        <f t="shared" si="0"/>
        <v>166.79453999999998</v>
      </c>
      <c r="F27" s="22">
        <f t="shared" si="3"/>
        <v>677.29499999999996</v>
      </c>
      <c r="G27" s="26">
        <f t="shared" si="1"/>
        <v>-10</v>
      </c>
      <c r="H27" s="21">
        <f t="shared" si="2"/>
        <v>150.11508599999999</v>
      </c>
    </row>
    <row r="28" spans="2:8" x14ac:dyDescent="0.2">
      <c r="B28" s="23" t="s">
        <v>40</v>
      </c>
      <c r="C28" s="23">
        <v>654.45000000000005</v>
      </c>
      <c r="D28" s="29">
        <v>1.1200000000000001</v>
      </c>
      <c r="E28" s="21">
        <f t="shared" si="0"/>
        <v>163.86832000000001</v>
      </c>
      <c r="F28" s="22">
        <f t="shared" si="3"/>
        <v>589.00500000000011</v>
      </c>
      <c r="G28" s="26">
        <f t="shared" si="1"/>
        <v>-9.9999999999999893</v>
      </c>
      <c r="H28" s="21">
        <f t="shared" si="2"/>
        <v>147.48148800000001</v>
      </c>
    </row>
    <row r="29" spans="2:8" x14ac:dyDescent="0.2">
      <c r="B29" s="23" t="s">
        <v>61</v>
      </c>
      <c r="C29" s="23">
        <v>717.85</v>
      </c>
      <c r="D29" s="29">
        <v>1.1000000000000001</v>
      </c>
      <c r="E29" s="21">
        <f t="shared" si="0"/>
        <v>160.94210000000001</v>
      </c>
      <c r="F29" s="22">
        <f t="shared" si="3"/>
        <v>646.06500000000005</v>
      </c>
      <c r="G29" s="26">
        <f t="shared" si="1"/>
        <v>-9.9999999999999947</v>
      </c>
      <c r="H29" s="21">
        <f t="shared" si="2"/>
        <v>144.84789000000001</v>
      </c>
    </row>
    <row r="30" spans="2:8" x14ac:dyDescent="0.2">
      <c r="B30" s="23" t="s">
        <v>48</v>
      </c>
      <c r="C30" s="23">
        <v>11041.65</v>
      </c>
      <c r="D30" s="29">
        <v>1.06</v>
      </c>
      <c r="E30" s="21">
        <f t="shared" si="0"/>
        <v>155.08966000000001</v>
      </c>
      <c r="F30" s="22">
        <f t="shared" si="3"/>
        <v>9937.4850000000006</v>
      </c>
      <c r="G30" s="26">
        <f t="shared" si="1"/>
        <v>-9.9999999999999929</v>
      </c>
      <c r="H30" s="21">
        <f t="shared" si="2"/>
        <v>139.58069400000002</v>
      </c>
    </row>
    <row r="31" spans="2:8" x14ac:dyDescent="0.2">
      <c r="B31" s="23" t="s">
        <v>18</v>
      </c>
      <c r="C31" s="23">
        <v>5163.1000000000004</v>
      </c>
      <c r="D31" s="29">
        <v>0.99</v>
      </c>
      <c r="E31" s="21">
        <f t="shared" si="0"/>
        <v>144.84789000000001</v>
      </c>
      <c r="F31" s="22">
        <f t="shared" si="3"/>
        <v>4646.7900000000009</v>
      </c>
      <c r="G31" s="26">
        <f t="shared" si="1"/>
        <v>-9.9999999999999893</v>
      </c>
      <c r="H31" s="21">
        <f t="shared" si="2"/>
        <v>130.36310100000003</v>
      </c>
    </row>
    <row r="32" spans="2:8" x14ac:dyDescent="0.2">
      <c r="B32" s="23" t="s">
        <v>50</v>
      </c>
      <c r="C32" s="23">
        <v>1491.65</v>
      </c>
      <c r="D32" s="29">
        <v>0.98</v>
      </c>
      <c r="E32" s="21">
        <f t="shared" si="0"/>
        <v>143.38478000000001</v>
      </c>
      <c r="F32" s="22">
        <f t="shared" si="3"/>
        <v>1342.4850000000001</v>
      </c>
      <c r="G32" s="26">
        <f t="shared" si="1"/>
        <v>-9.9999999999999964</v>
      </c>
      <c r="H32" s="21">
        <f t="shared" si="2"/>
        <v>129.04630200000003</v>
      </c>
    </row>
    <row r="33" spans="2:8" x14ac:dyDescent="0.2">
      <c r="B33" s="23" t="s">
        <v>44</v>
      </c>
      <c r="C33" s="23">
        <v>960.4</v>
      </c>
      <c r="D33" s="29">
        <v>0.94</v>
      </c>
      <c r="E33" s="21">
        <f t="shared" si="0"/>
        <v>137.53234</v>
      </c>
      <c r="F33" s="22">
        <f t="shared" si="3"/>
        <v>864.36</v>
      </c>
      <c r="G33" s="26">
        <f t="shared" si="1"/>
        <v>-9.9999999999999964</v>
      </c>
      <c r="H33" s="21">
        <f t="shared" si="2"/>
        <v>123.77910600000001</v>
      </c>
    </row>
    <row r="34" spans="2:8" x14ac:dyDescent="0.2">
      <c r="B34" s="23" t="s">
        <v>82</v>
      </c>
      <c r="C34" s="23">
        <v>16309.25</v>
      </c>
      <c r="D34" s="29">
        <v>0.92</v>
      </c>
      <c r="E34" s="21">
        <f t="shared" si="0"/>
        <v>134.60612</v>
      </c>
      <c r="F34" s="22">
        <f t="shared" si="3"/>
        <v>14678.325000000001</v>
      </c>
      <c r="G34" s="26">
        <f t="shared" si="1"/>
        <v>-9.9999999999999947</v>
      </c>
      <c r="H34" s="21">
        <f t="shared" si="2"/>
        <v>121.14550800000001</v>
      </c>
    </row>
    <row r="35" spans="2:8" x14ac:dyDescent="0.2">
      <c r="B35" s="23" t="s">
        <v>37</v>
      </c>
      <c r="C35" s="23">
        <v>220.05</v>
      </c>
      <c r="D35" s="29">
        <v>0.89</v>
      </c>
      <c r="E35" s="21">
        <f t="shared" si="0"/>
        <v>130.21679</v>
      </c>
      <c r="F35" s="22">
        <f t="shared" si="3"/>
        <v>198.04500000000002</v>
      </c>
      <c r="G35" s="26">
        <f t="shared" si="1"/>
        <v>-9.9999999999999982</v>
      </c>
      <c r="H35" s="21">
        <f t="shared" si="2"/>
        <v>117.19511100000001</v>
      </c>
    </row>
    <row r="36" spans="2:8" x14ac:dyDescent="0.2">
      <c r="B36" s="23" t="s">
        <v>88</v>
      </c>
      <c r="C36" s="23">
        <v>665.1</v>
      </c>
      <c r="D36" s="29">
        <v>0.87</v>
      </c>
      <c r="E36" s="21">
        <f t="shared" si="0"/>
        <v>127.29057</v>
      </c>
      <c r="F36" s="22">
        <f t="shared" si="3"/>
        <v>598.59</v>
      </c>
      <c r="G36" s="26">
        <f t="shared" si="1"/>
        <v>-9.9999999999999982</v>
      </c>
      <c r="H36" s="21">
        <f t="shared" si="2"/>
        <v>114.56151300000001</v>
      </c>
    </row>
    <row r="37" spans="2:8" x14ac:dyDescent="0.2">
      <c r="B37" s="23" t="s">
        <v>49</v>
      </c>
      <c r="C37" s="23">
        <v>1401.75</v>
      </c>
      <c r="D37" s="29">
        <v>0.85</v>
      </c>
      <c r="E37" s="21">
        <f t="shared" si="0"/>
        <v>124.36435</v>
      </c>
      <c r="F37" s="22">
        <f t="shared" si="3"/>
        <v>1261.575</v>
      </c>
      <c r="G37" s="26">
        <f t="shared" si="1"/>
        <v>-9.9999999999999964</v>
      </c>
      <c r="H37" s="21">
        <f t="shared" si="2"/>
        <v>111.92791500000001</v>
      </c>
    </row>
    <row r="38" spans="2:8" x14ac:dyDescent="0.2">
      <c r="B38" s="23" t="s">
        <v>9</v>
      </c>
      <c r="C38" s="23">
        <v>730.05</v>
      </c>
      <c r="D38" s="29">
        <v>0.84</v>
      </c>
      <c r="E38" s="21">
        <f t="shared" si="0"/>
        <v>122.90124</v>
      </c>
      <c r="F38" s="22">
        <f t="shared" si="3"/>
        <v>657.04499999999996</v>
      </c>
      <c r="G38" s="26">
        <f t="shared" si="1"/>
        <v>-10</v>
      </c>
      <c r="H38" s="21">
        <f t="shared" si="2"/>
        <v>110.611116</v>
      </c>
    </row>
    <row r="39" spans="2:8" x14ac:dyDescent="0.2">
      <c r="B39" s="23" t="s">
        <v>23</v>
      </c>
      <c r="C39" s="23">
        <v>364.4</v>
      </c>
      <c r="D39" s="29">
        <v>0.84</v>
      </c>
      <c r="E39" s="21">
        <f t="shared" ref="E39:E56" si="4">$E$58*D39/100</f>
        <v>122.90124</v>
      </c>
      <c r="F39" s="22">
        <f t="shared" si="3"/>
        <v>327.96</v>
      </c>
      <c r="G39" s="26">
        <f t="shared" ref="G39:G56" si="5">(F39-C39)/C39*100</f>
        <v>-10</v>
      </c>
      <c r="H39" s="21">
        <f t="shared" ref="H39:H56" si="6">E39+((E39*G39)/100)</f>
        <v>110.611116</v>
      </c>
    </row>
    <row r="40" spans="2:8" x14ac:dyDescent="0.2">
      <c r="B40" s="23" t="s">
        <v>29</v>
      </c>
      <c r="C40" s="23">
        <v>934.95</v>
      </c>
      <c r="D40" s="29">
        <v>0.83</v>
      </c>
      <c r="E40" s="21">
        <f t="shared" si="4"/>
        <v>121.43813</v>
      </c>
      <c r="F40" s="22">
        <f t="shared" si="3"/>
        <v>841.45500000000004</v>
      </c>
      <c r="G40" s="26">
        <f t="shared" si="5"/>
        <v>-10</v>
      </c>
      <c r="H40" s="21">
        <f t="shared" si="6"/>
        <v>109.29431700000001</v>
      </c>
    </row>
    <row r="41" spans="2:8" x14ac:dyDescent="0.2">
      <c r="B41" s="23" t="s">
        <v>42</v>
      </c>
      <c r="C41" s="23">
        <v>293.85000000000002</v>
      </c>
      <c r="D41" s="29">
        <v>0.83</v>
      </c>
      <c r="E41" s="21">
        <f t="shared" si="4"/>
        <v>121.43813</v>
      </c>
      <c r="F41" s="22">
        <f t="shared" si="3"/>
        <v>264.46500000000003</v>
      </c>
      <c r="G41" s="26">
        <f t="shared" si="5"/>
        <v>-9.9999999999999964</v>
      </c>
      <c r="H41" s="21">
        <f t="shared" si="6"/>
        <v>109.29431700000001</v>
      </c>
    </row>
    <row r="42" spans="2:8" x14ac:dyDescent="0.2">
      <c r="B42" s="23" t="s">
        <v>91</v>
      </c>
      <c r="C42" s="23">
        <v>4062.35</v>
      </c>
      <c r="D42" s="29">
        <v>0.82</v>
      </c>
      <c r="E42" s="21">
        <f t="shared" si="4"/>
        <v>119.97502</v>
      </c>
      <c r="F42" s="22">
        <f t="shared" si="3"/>
        <v>3656.1149999999998</v>
      </c>
      <c r="G42" s="26">
        <f t="shared" si="5"/>
        <v>-10.000000000000004</v>
      </c>
      <c r="H42" s="21">
        <f t="shared" si="6"/>
        <v>107.977518</v>
      </c>
    </row>
    <row r="43" spans="2:8" x14ac:dyDescent="0.2">
      <c r="B43" s="23" t="s">
        <v>12</v>
      </c>
      <c r="C43" s="23">
        <v>3833.75</v>
      </c>
      <c r="D43" s="29">
        <v>0.79</v>
      </c>
      <c r="E43" s="21">
        <f t="shared" si="4"/>
        <v>115.58569000000001</v>
      </c>
      <c r="F43" s="22">
        <f t="shared" si="3"/>
        <v>3450.375</v>
      </c>
      <c r="G43" s="26">
        <f t="shared" si="5"/>
        <v>-10</v>
      </c>
      <c r="H43" s="21">
        <f t="shared" si="6"/>
        <v>104.02712100000001</v>
      </c>
    </row>
    <row r="44" spans="2:8" x14ac:dyDescent="0.2">
      <c r="B44" s="23" t="s">
        <v>35</v>
      </c>
      <c r="C44" s="23">
        <v>102.45</v>
      </c>
      <c r="D44" s="29">
        <v>0.77</v>
      </c>
      <c r="E44" s="21">
        <f t="shared" si="4"/>
        <v>112.65947</v>
      </c>
      <c r="F44" s="22">
        <f t="shared" si="3"/>
        <v>92.204999999999998</v>
      </c>
      <c r="G44" s="26">
        <f t="shared" si="5"/>
        <v>-10.000000000000005</v>
      </c>
      <c r="H44" s="21">
        <f t="shared" si="6"/>
        <v>101.39352299999999</v>
      </c>
    </row>
    <row r="45" spans="2:8" x14ac:dyDescent="0.2">
      <c r="B45" s="23" t="s">
        <v>16</v>
      </c>
      <c r="C45" s="23">
        <v>910.35</v>
      </c>
      <c r="D45" s="29">
        <v>0.73</v>
      </c>
      <c r="E45" s="21">
        <f t="shared" si="4"/>
        <v>106.80703</v>
      </c>
      <c r="F45" s="22">
        <f t="shared" si="3"/>
        <v>819.31500000000005</v>
      </c>
      <c r="G45" s="26">
        <f t="shared" si="5"/>
        <v>-9.9999999999999964</v>
      </c>
      <c r="H45" s="21">
        <f t="shared" si="6"/>
        <v>96.126327000000003</v>
      </c>
    </row>
    <row r="46" spans="2:8" x14ac:dyDescent="0.2">
      <c r="B46" s="23" t="s">
        <v>77</v>
      </c>
      <c r="C46" s="23">
        <v>3449</v>
      </c>
      <c r="D46" s="29">
        <v>0.64</v>
      </c>
      <c r="E46" s="21">
        <f t="shared" si="4"/>
        <v>93.639040000000008</v>
      </c>
      <c r="F46" s="22">
        <f t="shared" si="3"/>
        <v>3104.1</v>
      </c>
      <c r="G46" s="26">
        <f t="shared" si="5"/>
        <v>-10.000000000000004</v>
      </c>
      <c r="H46" s="21">
        <f t="shared" si="6"/>
        <v>84.275136000000003</v>
      </c>
    </row>
    <row r="47" spans="2:8" x14ac:dyDescent="0.2">
      <c r="B47" s="23" t="s">
        <v>93</v>
      </c>
      <c r="C47" s="23">
        <v>669.5</v>
      </c>
      <c r="D47" s="29">
        <v>0.63</v>
      </c>
      <c r="E47" s="21">
        <f t="shared" si="4"/>
        <v>92.175930000000008</v>
      </c>
      <c r="F47" s="22">
        <f t="shared" si="3"/>
        <v>602.55000000000007</v>
      </c>
      <c r="G47" s="26">
        <f t="shared" si="5"/>
        <v>-9.9999999999999893</v>
      </c>
      <c r="H47" s="21">
        <f t="shared" si="6"/>
        <v>82.958337000000014</v>
      </c>
    </row>
    <row r="48" spans="2:8" x14ac:dyDescent="0.2">
      <c r="B48" s="23" t="s">
        <v>14</v>
      </c>
      <c r="C48" s="23">
        <v>421.8</v>
      </c>
      <c r="D48" s="29">
        <v>0.62</v>
      </c>
      <c r="E48" s="21">
        <f t="shared" si="4"/>
        <v>90.712820000000008</v>
      </c>
      <c r="F48" s="22">
        <f t="shared" si="3"/>
        <v>379.62</v>
      </c>
      <c r="G48" s="26">
        <f t="shared" si="5"/>
        <v>-10.000000000000002</v>
      </c>
      <c r="H48" s="21">
        <f t="shared" si="6"/>
        <v>81.641538000000011</v>
      </c>
    </row>
    <row r="49" spans="2:8" x14ac:dyDescent="0.2">
      <c r="B49" s="23" t="s">
        <v>36</v>
      </c>
      <c r="C49" s="23">
        <v>108.15</v>
      </c>
      <c r="D49" s="29">
        <v>0.62</v>
      </c>
      <c r="E49" s="21">
        <f t="shared" si="4"/>
        <v>90.712820000000008</v>
      </c>
      <c r="F49" s="22">
        <f t="shared" si="3"/>
        <v>97.335000000000008</v>
      </c>
      <c r="G49" s="26">
        <f t="shared" si="5"/>
        <v>-9.9999999999999982</v>
      </c>
      <c r="H49" s="21">
        <f t="shared" si="6"/>
        <v>81.641538000000011</v>
      </c>
    </row>
    <row r="50" spans="2:8" x14ac:dyDescent="0.2">
      <c r="B50" s="23" t="s">
        <v>83</v>
      </c>
      <c r="C50" s="23">
        <v>27910.5</v>
      </c>
      <c r="D50" s="29">
        <v>0.59</v>
      </c>
      <c r="E50" s="21">
        <f t="shared" si="4"/>
        <v>86.323490000000007</v>
      </c>
      <c r="F50" s="22">
        <f t="shared" si="3"/>
        <v>25119.45</v>
      </c>
      <c r="G50" s="26">
        <f t="shared" si="5"/>
        <v>-9.9999999999999982</v>
      </c>
      <c r="H50" s="21">
        <f t="shared" si="6"/>
        <v>77.691141000000002</v>
      </c>
    </row>
    <row r="51" spans="2:8" x14ac:dyDescent="0.2">
      <c r="B51" s="23" t="s">
        <v>22</v>
      </c>
      <c r="C51" s="23">
        <v>2819.15</v>
      </c>
      <c r="D51" s="29">
        <v>0.57999999999999996</v>
      </c>
      <c r="E51" s="21">
        <f t="shared" si="4"/>
        <v>84.860380000000006</v>
      </c>
      <c r="F51" s="22">
        <f t="shared" si="3"/>
        <v>2537.2350000000001</v>
      </c>
      <c r="G51" s="26">
        <f t="shared" si="5"/>
        <v>-9.9999999999999982</v>
      </c>
      <c r="H51" s="21">
        <f t="shared" si="6"/>
        <v>76.374342000000013</v>
      </c>
    </row>
    <row r="52" spans="2:8" x14ac:dyDescent="0.2">
      <c r="B52" s="23" t="s">
        <v>92</v>
      </c>
      <c r="C52" s="23">
        <v>928.7</v>
      </c>
      <c r="D52" s="29">
        <v>0.56999999999999995</v>
      </c>
      <c r="E52" s="21">
        <f t="shared" si="4"/>
        <v>83.397269999999992</v>
      </c>
      <c r="F52" s="22">
        <f t="shared" si="3"/>
        <v>835.83</v>
      </c>
      <c r="G52" s="26">
        <f t="shared" si="5"/>
        <v>-10</v>
      </c>
      <c r="H52" s="21">
        <f t="shared" si="6"/>
        <v>75.057542999999995</v>
      </c>
    </row>
    <row r="53" spans="2:8" x14ac:dyDescent="0.2">
      <c r="B53" s="23" t="s">
        <v>19</v>
      </c>
      <c r="C53" s="23">
        <v>2421.65</v>
      </c>
      <c r="D53" s="29">
        <v>0.53</v>
      </c>
      <c r="E53" s="21">
        <f t="shared" si="4"/>
        <v>77.544830000000005</v>
      </c>
      <c r="F53" s="22">
        <f t="shared" si="3"/>
        <v>2179.4850000000001</v>
      </c>
      <c r="G53" s="26">
        <f t="shared" si="5"/>
        <v>-9.9999999999999982</v>
      </c>
      <c r="H53" s="21">
        <f t="shared" si="6"/>
        <v>69.790347000000011</v>
      </c>
    </row>
    <row r="54" spans="2:8" x14ac:dyDescent="0.2">
      <c r="B54" s="23" t="s">
        <v>45</v>
      </c>
      <c r="C54" s="23">
        <v>606.9</v>
      </c>
      <c r="D54" s="29">
        <v>0.53</v>
      </c>
      <c r="E54" s="21">
        <f t="shared" si="4"/>
        <v>77.544830000000005</v>
      </c>
      <c r="F54" s="22">
        <f t="shared" si="3"/>
        <v>546.21</v>
      </c>
      <c r="G54" s="26">
        <f t="shared" si="5"/>
        <v>-9.9999999999999911</v>
      </c>
      <c r="H54" s="21">
        <f t="shared" si="6"/>
        <v>69.790347000000011</v>
      </c>
    </row>
    <row r="55" spans="2:8" x14ac:dyDescent="0.2">
      <c r="B55" s="23" t="s">
        <v>17</v>
      </c>
      <c r="C55" s="23">
        <v>133.05000000000001</v>
      </c>
      <c r="D55" s="29">
        <v>0.44</v>
      </c>
      <c r="E55" s="21">
        <f t="shared" si="4"/>
        <v>64.376840000000001</v>
      </c>
      <c r="F55" s="22">
        <f t="shared" si="3"/>
        <v>119.74500000000002</v>
      </c>
      <c r="G55" s="26">
        <f t="shared" si="5"/>
        <v>-9.9999999999999929</v>
      </c>
      <c r="H55" s="21">
        <f t="shared" si="6"/>
        <v>57.939156000000004</v>
      </c>
    </row>
    <row r="56" spans="2:8" x14ac:dyDescent="0.2">
      <c r="B56" s="23" t="s">
        <v>28</v>
      </c>
      <c r="C56" s="23">
        <v>90.85</v>
      </c>
      <c r="D56" s="29">
        <v>0.36</v>
      </c>
      <c r="E56" s="21">
        <f t="shared" si="4"/>
        <v>52.671959999999999</v>
      </c>
      <c r="F56" s="22">
        <f t="shared" si="3"/>
        <v>81.765000000000001</v>
      </c>
      <c r="G56" s="26">
        <f t="shared" si="5"/>
        <v>-9.9999999999999929</v>
      </c>
      <c r="H56" s="21">
        <f t="shared" si="6"/>
        <v>47.404764</v>
      </c>
    </row>
    <row r="57" spans="2:8" x14ac:dyDescent="0.2">
      <c r="B57" s="23"/>
      <c r="C57" s="23"/>
      <c r="D57" s="24"/>
      <c r="E57" s="21"/>
      <c r="F57" s="21"/>
      <c r="G57" s="21"/>
      <c r="H57" s="21"/>
    </row>
    <row r="58" spans="2:8" ht="21" x14ac:dyDescent="0.3">
      <c r="B58" s="16"/>
      <c r="C58" s="16"/>
      <c r="D58" s="25">
        <f>SUM(D7:D57)</f>
        <v>100.00000000000001</v>
      </c>
      <c r="E58" s="17">
        <v>14631.1</v>
      </c>
      <c r="F58" s="18"/>
      <c r="G58" s="19"/>
      <c r="H58" s="17">
        <f>SUM(H7:H57)</f>
        <v>13167.990000000005</v>
      </c>
    </row>
    <row r="59" spans="2:8" ht="39.75" x14ac:dyDescent="0.3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1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34" workbookViewId="0">
      <selection activeCell="E58" sqref="E58"/>
    </sheetView>
  </sheetViews>
  <sheetFormatPr defaultRowHeight="15" x14ac:dyDescent="0.2"/>
  <cols>
    <col min="2" max="2" width="26.90234375" customWidth="1"/>
    <col min="3" max="3" width="7.93359375" customWidth="1"/>
    <col min="5" max="5" width="17.62109375" customWidth="1"/>
    <col min="6" max="6" width="12.10546875" customWidth="1"/>
    <col min="7" max="7" width="8.0703125" bestFit="1" customWidth="1"/>
    <col min="8" max="8" width="18.0234375" customWidth="1"/>
  </cols>
  <sheetData>
    <row r="2" spans="2:8" x14ac:dyDescent="0.2">
      <c r="B2" s="1"/>
      <c r="C2" s="2"/>
      <c r="D2" s="2"/>
      <c r="E2" s="2"/>
      <c r="F2" s="2"/>
      <c r="G2" s="2"/>
      <c r="H2" s="3"/>
    </row>
    <row r="3" spans="2:8" x14ac:dyDescent="0.2">
      <c r="B3" s="4"/>
      <c r="C3" s="5"/>
      <c r="D3" s="5"/>
      <c r="E3" s="5"/>
      <c r="F3" s="5"/>
      <c r="G3" s="5"/>
      <c r="H3" s="6"/>
    </row>
    <row r="4" spans="2:8" x14ac:dyDescent="0.2">
      <c r="B4" s="4"/>
      <c r="C4" s="5"/>
      <c r="D4" s="5"/>
      <c r="E4" s="5"/>
      <c r="F4" s="5"/>
      <c r="G4" s="5"/>
      <c r="H4" s="6"/>
    </row>
    <row r="5" spans="2:8" x14ac:dyDescent="0.2">
      <c r="B5" s="7"/>
      <c r="C5" s="8"/>
      <c r="D5" s="8"/>
      <c r="E5" s="8"/>
      <c r="F5" s="8"/>
      <c r="G5" s="8"/>
      <c r="H5" s="9"/>
    </row>
    <row r="6" spans="2:8" ht="35.25" x14ac:dyDescent="0.2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">
      <c r="B7" s="23" t="s">
        <v>38</v>
      </c>
      <c r="C7" s="23">
        <v>1994.5</v>
      </c>
      <c r="D7" s="29">
        <v>10.19</v>
      </c>
      <c r="E7" s="21">
        <f t="shared" ref="E7:E38" si="0">$E$58*D7/100</f>
        <v>1490.9090899999999</v>
      </c>
      <c r="F7" s="22">
        <f t="shared" ref="F7:F38" si="1">C7*1.1</f>
        <v>2193.9500000000003</v>
      </c>
      <c r="G7" s="26">
        <f t="shared" ref="G7:G38" si="2">(F7-C7)/C7*100</f>
        <v>10.000000000000012</v>
      </c>
      <c r="H7" s="21">
        <f t="shared" ref="H7:H38" si="3">E7+((E7*G7)/100)</f>
        <v>1639.9999990000001</v>
      </c>
    </row>
    <row r="8" spans="2:8" x14ac:dyDescent="0.2">
      <c r="B8" s="23" t="s">
        <v>21</v>
      </c>
      <c r="C8" s="23">
        <v>1412.3</v>
      </c>
      <c r="D8" s="29">
        <v>9.7200000000000006</v>
      </c>
      <c r="E8" s="21">
        <f t="shared" si="0"/>
        <v>1422.1429200000002</v>
      </c>
      <c r="F8" s="22">
        <f t="shared" si="1"/>
        <v>1553.53</v>
      </c>
      <c r="G8" s="26">
        <f t="shared" si="2"/>
        <v>10.000000000000002</v>
      </c>
      <c r="H8" s="21">
        <f t="shared" si="3"/>
        <v>1564.3572120000003</v>
      </c>
    </row>
    <row r="9" spans="2:8" x14ac:dyDescent="0.2">
      <c r="B9" s="23" t="s">
        <v>30</v>
      </c>
      <c r="C9" s="23">
        <v>1354.35</v>
      </c>
      <c r="D9" s="29">
        <v>7.93</v>
      </c>
      <c r="E9" s="21">
        <f t="shared" si="0"/>
        <v>1160.24623</v>
      </c>
      <c r="F9" s="22">
        <f t="shared" si="1"/>
        <v>1489.7850000000001</v>
      </c>
      <c r="G9" s="26">
        <f t="shared" si="2"/>
        <v>10.000000000000012</v>
      </c>
      <c r="H9" s="21">
        <f t="shared" si="3"/>
        <v>1276.270853</v>
      </c>
    </row>
    <row r="10" spans="2:8" x14ac:dyDescent="0.2">
      <c r="B10" s="23" t="s">
        <v>25</v>
      </c>
      <c r="C10" s="23">
        <v>2420.1</v>
      </c>
      <c r="D10" s="29">
        <v>6.89</v>
      </c>
      <c r="E10" s="21">
        <f t="shared" si="0"/>
        <v>1008.0827899999999</v>
      </c>
      <c r="F10" s="22">
        <f t="shared" si="1"/>
        <v>2662.11</v>
      </c>
      <c r="G10" s="26">
        <f t="shared" si="2"/>
        <v>10.000000000000009</v>
      </c>
      <c r="H10" s="21">
        <f t="shared" si="3"/>
        <v>1108.891069</v>
      </c>
    </row>
    <row r="11" spans="2:8" x14ac:dyDescent="0.2">
      <c r="B11" s="23" t="s">
        <v>27</v>
      </c>
      <c r="C11" s="23">
        <v>600.5</v>
      </c>
      <c r="D11" s="29">
        <v>6.56</v>
      </c>
      <c r="E11" s="21">
        <f t="shared" si="0"/>
        <v>959.80016000000001</v>
      </c>
      <c r="F11" s="22">
        <f t="shared" si="1"/>
        <v>660.55000000000007</v>
      </c>
      <c r="G11" s="26">
        <f t="shared" si="2"/>
        <v>10.000000000000012</v>
      </c>
      <c r="H11" s="21">
        <f t="shared" si="3"/>
        <v>1055.7801760000002</v>
      </c>
    </row>
    <row r="12" spans="2:8" x14ac:dyDescent="0.2">
      <c r="B12" s="23" t="s">
        <v>41</v>
      </c>
      <c r="C12" s="23">
        <v>3035.65</v>
      </c>
      <c r="D12" s="29">
        <v>4.97</v>
      </c>
      <c r="E12" s="21">
        <f t="shared" si="0"/>
        <v>727.16566999999998</v>
      </c>
      <c r="F12" s="22">
        <f t="shared" si="1"/>
        <v>3339.2150000000001</v>
      </c>
      <c r="G12" s="26">
        <f t="shared" si="2"/>
        <v>10.000000000000002</v>
      </c>
      <c r="H12" s="21">
        <f t="shared" si="3"/>
        <v>799.88223700000003</v>
      </c>
    </row>
    <row r="13" spans="2:8" x14ac:dyDescent="0.2">
      <c r="B13" s="23" t="s">
        <v>31</v>
      </c>
      <c r="C13" s="23">
        <v>1748.8</v>
      </c>
      <c r="D13" s="29">
        <v>4.05</v>
      </c>
      <c r="E13" s="21">
        <f t="shared" si="0"/>
        <v>592.55955000000006</v>
      </c>
      <c r="F13" s="22">
        <f t="shared" si="1"/>
        <v>1923.68</v>
      </c>
      <c r="G13" s="26">
        <f t="shared" si="2"/>
        <v>10.000000000000005</v>
      </c>
      <c r="H13" s="21">
        <f t="shared" si="3"/>
        <v>651.81550500000014</v>
      </c>
    </row>
    <row r="14" spans="2:8" x14ac:dyDescent="0.2">
      <c r="B14" s="23" t="s">
        <v>24</v>
      </c>
      <c r="C14" s="23">
        <v>2353.75</v>
      </c>
      <c r="D14" s="29">
        <v>3.32</v>
      </c>
      <c r="E14" s="21">
        <f t="shared" si="0"/>
        <v>485.75252</v>
      </c>
      <c r="F14" s="22">
        <f t="shared" si="1"/>
        <v>2589.125</v>
      </c>
      <c r="G14" s="26">
        <f t="shared" si="2"/>
        <v>10</v>
      </c>
      <c r="H14" s="21">
        <f t="shared" si="3"/>
        <v>534.32777199999998</v>
      </c>
    </row>
    <row r="15" spans="2:8" x14ac:dyDescent="0.2">
      <c r="B15" s="23" t="s">
        <v>11</v>
      </c>
      <c r="C15" s="23">
        <v>714.9</v>
      </c>
      <c r="D15" s="29">
        <v>2.84</v>
      </c>
      <c r="E15" s="21">
        <f t="shared" si="0"/>
        <v>415.52323999999999</v>
      </c>
      <c r="F15" s="22">
        <f t="shared" si="1"/>
        <v>786.39</v>
      </c>
      <c r="G15" s="26">
        <f t="shared" si="2"/>
        <v>10.000000000000002</v>
      </c>
      <c r="H15" s="21">
        <f t="shared" si="3"/>
        <v>457.07556399999999</v>
      </c>
    </row>
    <row r="16" spans="2:8" x14ac:dyDescent="0.2">
      <c r="B16" s="23" t="s">
        <v>26</v>
      </c>
      <c r="C16" s="23">
        <v>202.6</v>
      </c>
      <c r="D16" s="29">
        <v>2.8</v>
      </c>
      <c r="E16" s="21">
        <f t="shared" si="0"/>
        <v>409.67080000000004</v>
      </c>
      <c r="F16" s="22">
        <f t="shared" si="1"/>
        <v>222.86</v>
      </c>
      <c r="G16" s="26">
        <f t="shared" si="2"/>
        <v>10.000000000000011</v>
      </c>
      <c r="H16" s="21">
        <f t="shared" si="3"/>
        <v>450.63788000000011</v>
      </c>
    </row>
    <row r="17" spans="2:8" x14ac:dyDescent="0.2">
      <c r="B17" s="23" t="s">
        <v>32</v>
      </c>
      <c r="C17" s="23">
        <v>1340.45</v>
      </c>
      <c r="D17" s="29">
        <v>2.56</v>
      </c>
      <c r="E17" s="21">
        <f t="shared" si="0"/>
        <v>374.55616000000003</v>
      </c>
      <c r="F17" s="22">
        <f t="shared" si="1"/>
        <v>1474.4950000000001</v>
      </c>
      <c r="G17" s="26">
        <f t="shared" si="2"/>
        <v>10.000000000000005</v>
      </c>
      <c r="H17" s="21">
        <f t="shared" si="3"/>
        <v>412.01177600000005</v>
      </c>
    </row>
    <row r="18" spans="2:8" x14ac:dyDescent="0.2">
      <c r="B18" s="23" t="s">
        <v>13</v>
      </c>
      <c r="C18" s="23">
        <v>5451.9</v>
      </c>
      <c r="D18" s="29">
        <v>2.2799999999999998</v>
      </c>
      <c r="E18" s="21">
        <f t="shared" si="0"/>
        <v>333.58907999999997</v>
      </c>
      <c r="F18" s="22">
        <f t="shared" si="1"/>
        <v>5997.09</v>
      </c>
      <c r="G18" s="26">
        <f t="shared" si="2"/>
        <v>10.000000000000011</v>
      </c>
      <c r="H18" s="21">
        <f t="shared" si="3"/>
        <v>366.94798800000001</v>
      </c>
    </row>
    <row r="19" spans="2:8" x14ac:dyDescent="0.2">
      <c r="B19" s="23" t="s">
        <v>39</v>
      </c>
      <c r="C19" s="23">
        <v>353.5</v>
      </c>
      <c r="D19" s="29">
        <v>2.14</v>
      </c>
      <c r="E19" s="21">
        <f t="shared" si="0"/>
        <v>313.10554000000002</v>
      </c>
      <c r="F19" s="22">
        <f t="shared" si="1"/>
        <v>388.85</v>
      </c>
      <c r="G19" s="26">
        <f t="shared" si="2"/>
        <v>10.000000000000005</v>
      </c>
      <c r="H19" s="21">
        <f t="shared" si="3"/>
        <v>344.41609400000004</v>
      </c>
    </row>
    <row r="20" spans="2:8" x14ac:dyDescent="0.2">
      <c r="B20" s="23" t="s">
        <v>15</v>
      </c>
      <c r="C20" s="23">
        <v>536.75</v>
      </c>
      <c r="D20" s="29">
        <v>2.0499999999999998</v>
      </c>
      <c r="E20" s="21">
        <f t="shared" si="0"/>
        <v>299.93754999999999</v>
      </c>
      <c r="F20" s="22">
        <f t="shared" si="1"/>
        <v>590.42500000000007</v>
      </c>
      <c r="G20" s="26">
        <f t="shared" si="2"/>
        <v>10.000000000000012</v>
      </c>
      <c r="H20" s="21">
        <f t="shared" si="3"/>
        <v>329.93130500000001</v>
      </c>
    </row>
    <row r="21" spans="2:8" x14ac:dyDescent="0.2">
      <c r="B21" s="23" t="s">
        <v>10</v>
      </c>
      <c r="C21" s="23">
        <v>2536.4</v>
      </c>
      <c r="D21" s="29">
        <v>1.81</v>
      </c>
      <c r="E21" s="21">
        <f t="shared" si="0"/>
        <v>264.82291000000004</v>
      </c>
      <c r="F21" s="22">
        <f t="shared" si="1"/>
        <v>2790.0400000000004</v>
      </c>
      <c r="G21" s="26">
        <f t="shared" si="2"/>
        <v>10.000000000000012</v>
      </c>
      <c r="H21" s="21">
        <f t="shared" si="3"/>
        <v>291.30520100000007</v>
      </c>
    </row>
    <row r="22" spans="2:8" x14ac:dyDescent="0.2">
      <c r="B22" s="23" t="s">
        <v>20</v>
      </c>
      <c r="C22" s="23">
        <v>898.95</v>
      </c>
      <c r="D22" s="29">
        <v>1.54</v>
      </c>
      <c r="E22" s="21">
        <f t="shared" si="0"/>
        <v>225.31894</v>
      </c>
      <c r="F22" s="22">
        <f t="shared" si="1"/>
        <v>988.84500000000014</v>
      </c>
      <c r="G22" s="26">
        <f t="shared" si="2"/>
        <v>10.000000000000011</v>
      </c>
      <c r="H22" s="21">
        <f t="shared" si="3"/>
        <v>247.85083400000002</v>
      </c>
    </row>
    <row r="23" spans="2:8" x14ac:dyDescent="0.2">
      <c r="B23" s="23" t="s">
        <v>34</v>
      </c>
      <c r="C23" s="23">
        <v>6455.65</v>
      </c>
      <c r="D23" s="29">
        <v>1.36</v>
      </c>
      <c r="E23" s="21">
        <f t="shared" si="0"/>
        <v>198.98296000000002</v>
      </c>
      <c r="F23" s="22">
        <f t="shared" si="1"/>
        <v>7101.2150000000001</v>
      </c>
      <c r="G23" s="26">
        <f t="shared" si="2"/>
        <v>10.000000000000009</v>
      </c>
      <c r="H23" s="21">
        <f t="shared" si="3"/>
        <v>218.88125600000004</v>
      </c>
    </row>
    <row r="24" spans="2:8" x14ac:dyDescent="0.2">
      <c r="B24" s="23" t="s">
        <v>43</v>
      </c>
      <c r="C24" s="23">
        <v>1034</v>
      </c>
      <c r="D24" s="29">
        <v>1.27</v>
      </c>
      <c r="E24" s="21">
        <f t="shared" si="0"/>
        <v>185.81496999999999</v>
      </c>
      <c r="F24" s="22">
        <f t="shared" si="1"/>
        <v>1137.4000000000001</v>
      </c>
      <c r="G24" s="26">
        <f t="shared" si="2"/>
        <v>10.000000000000009</v>
      </c>
      <c r="H24" s="21">
        <f t="shared" si="3"/>
        <v>204.396467</v>
      </c>
    </row>
    <row r="25" spans="2:8" x14ac:dyDescent="0.2">
      <c r="B25" s="23" t="s">
        <v>46</v>
      </c>
      <c r="C25" s="23">
        <v>6278.95</v>
      </c>
      <c r="D25" s="29">
        <v>1.1499999999999999</v>
      </c>
      <c r="E25" s="21">
        <f t="shared" si="0"/>
        <v>168.25764999999998</v>
      </c>
      <c r="F25" s="22">
        <f t="shared" si="1"/>
        <v>6906.8450000000003</v>
      </c>
      <c r="G25" s="26">
        <f t="shared" si="2"/>
        <v>10.000000000000007</v>
      </c>
      <c r="H25" s="21">
        <f t="shared" si="3"/>
        <v>185.083415</v>
      </c>
    </row>
    <row r="26" spans="2:8" x14ac:dyDescent="0.2">
      <c r="B26" s="23" t="s">
        <v>47</v>
      </c>
      <c r="C26" s="23">
        <v>492.75</v>
      </c>
      <c r="D26" s="29">
        <v>1.1499999999999999</v>
      </c>
      <c r="E26" s="21">
        <f t="shared" si="0"/>
        <v>168.25764999999998</v>
      </c>
      <c r="F26" s="22">
        <f t="shared" si="1"/>
        <v>542.02500000000009</v>
      </c>
      <c r="G26" s="26">
        <f t="shared" si="2"/>
        <v>10.000000000000018</v>
      </c>
      <c r="H26" s="21">
        <f t="shared" si="3"/>
        <v>185.083415</v>
      </c>
    </row>
    <row r="27" spans="2:8" x14ac:dyDescent="0.2">
      <c r="B27" s="23" t="s">
        <v>33</v>
      </c>
      <c r="C27" s="23">
        <v>752.55</v>
      </c>
      <c r="D27" s="29">
        <v>1.1399999999999999</v>
      </c>
      <c r="E27" s="21">
        <f t="shared" si="0"/>
        <v>166.79453999999998</v>
      </c>
      <c r="F27" s="22">
        <f t="shared" si="1"/>
        <v>827.80500000000006</v>
      </c>
      <c r="G27" s="26">
        <f t="shared" si="2"/>
        <v>10.000000000000014</v>
      </c>
      <c r="H27" s="21">
        <f t="shared" si="3"/>
        <v>183.473994</v>
      </c>
    </row>
    <row r="28" spans="2:8" x14ac:dyDescent="0.2">
      <c r="B28" s="23" t="s">
        <v>40</v>
      </c>
      <c r="C28" s="23">
        <v>654.45000000000005</v>
      </c>
      <c r="D28" s="29">
        <v>1.1200000000000001</v>
      </c>
      <c r="E28" s="21">
        <f t="shared" si="0"/>
        <v>163.86832000000001</v>
      </c>
      <c r="F28" s="22">
        <f t="shared" si="1"/>
        <v>719.8950000000001</v>
      </c>
      <c r="G28" s="26">
        <f t="shared" si="2"/>
        <v>10.000000000000007</v>
      </c>
      <c r="H28" s="21">
        <f t="shared" si="3"/>
        <v>180.25515200000001</v>
      </c>
    </row>
    <row r="29" spans="2:8" x14ac:dyDescent="0.2">
      <c r="B29" s="23" t="s">
        <v>61</v>
      </c>
      <c r="C29" s="23">
        <v>717.85</v>
      </c>
      <c r="D29" s="29">
        <v>1.1000000000000001</v>
      </c>
      <c r="E29" s="21">
        <f t="shared" si="0"/>
        <v>160.94210000000001</v>
      </c>
      <c r="F29" s="22">
        <f t="shared" si="1"/>
        <v>789.6350000000001</v>
      </c>
      <c r="G29" s="26">
        <f t="shared" si="2"/>
        <v>10.000000000000012</v>
      </c>
      <c r="H29" s="21">
        <f t="shared" si="3"/>
        <v>177.03631000000004</v>
      </c>
    </row>
    <row r="30" spans="2:8" x14ac:dyDescent="0.2">
      <c r="B30" s="23" t="s">
        <v>48</v>
      </c>
      <c r="C30" s="23">
        <v>11041.65</v>
      </c>
      <c r="D30" s="29">
        <v>1.06</v>
      </c>
      <c r="E30" s="21">
        <f t="shared" si="0"/>
        <v>155.08966000000001</v>
      </c>
      <c r="F30" s="22">
        <f t="shared" si="1"/>
        <v>12145.815000000001</v>
      </c>
      <c r="G30" s="26">
        <f t="shared" si="2"/>
        <v>10.000000000000009</v>
      </c>
      <c r="H30" s="21">
        <f t="shared" si="3"/>
        <v>170.59862600000002</v>
      </c>
    </row>
    <row r="31" spans="2:8" x14ac:dyDescent="0.2">
      <c r="B31" s="23" t="s">
        <v>18</v>
      </c>
      <c r="C31" s="23">
        <v>5163.1000000000004</v>
      </c>
      <c r="D31" s="29">
        <v>0.99</v>
      </c>
      <c r="E31" s="21">
        <f t="shared" si="0"/>
        <v>144.84789000000001</v>
      </c>
      <c r="F31" s="22">
        <f t="shared" si="1"/>
        <v>5679.4100000000008</v>
      </c>
      <c r="G31" s="26">
        <f t="shared" si="2"/>
        <v>10.000000000000007</v>
      </c>
      <c r="H31" s="21">
        <f t="shared" si="3"/>
        <v>159.33267900000001</v>
      </c>
    </row>
    <row r="32" spans="2:8" x14ac:dyDescent="0.2">
      <c r="B32" s="23" t="s">
        <v>50</v>
      </c>
      <c r="C32" s="23">
        <v>1491.65</v>
      </c>
      <c r="D32" s="29">
        <v>0.98</v>
      </c>
      <c r="E32" s="21">
        <f t="shared" si="0"/>
        <v>143.38478000000001</v>
      </c>
      <c r="F32" s="22">
        <f t="shared" si="1"/>
        <v>1640.8150000000003</v>
      </c>
      <c r="G32" s="26">
        <f t="shared" si="2"/>
        <v>10.000000000000012</v>
      </c>
      <c r="H32" s="21">
        <f t="shared" si="3"/>
        <v>157.72325800000002</v>
      </c>
    </row>
    <row r="33" spans="2:8" x14ac:dyDescent="0.2">
      <c r="B33" s="23" t="s">
        <v>44</v>
      </c>
      <c r="C33" s="23">
        <v>960.4</v>
      </c>
      <c r="D33" s="29">
        <v>0.94</v>
      </c>
      <c r="E33" s="21">
        <f t="shared" si="0"/>
        <v>137.53234</v>
      </c>
      <c r="F33" s="22">
        <f t="shared" si="1"/>
        <v>1056.44</v>
      </c>
      <c r="G33" s="26">
        <f t="shared" si="2"/>
        <v>10.000000000000009</v>
      </c>
      <c r="H33" s="21">
        <f t="shared" si="3"/>
        <v>151.28557400000003</v>
      </c>
    </row>
    <row r="34" spans="2:8" x14ac:dyDescent="0.2">
      <c r="B34" s="23" t="s">
        <v>82</v>
      </c>
      <c r="C34" s="23">
        <v>16309.25</v>
      </c>
      <c r="D34" s="29">
        <v>0.92</v>
      </c>
      <c r="E34" s="21">
        <f t="shared" si="0"/>
        <v>134.60612</v>
      </c>
      <c r="F34" s="22">
        <f t="shared" si="1"/>
        <v>17940.175000000003</v>
      </c>
      <c r="G34" s="26">
        <f t="shared" si="2"/>
        <v>10.000000000000018</v>
      </c>
      <c r="H34" s="21">
        <f t="shared" si="3"/>
        <v>148.06673200000003</v>
      </c>
    </row>
    <row r="35" spans="2:8" x14ac:dyDescent="0.2">
      <c r="B35" s="23" t="s">
        <v>37</v>
      </c>
      <c r="C35" s="23">
        <v>220.05</v>
      </c>
      <c r="D35" s="29">
        <v>0.89</v>
      </c>
      <c r="E35" s="21">
        <f t="shared" si="0"/>
        <v>130.21679</v>
      </c>
      <c r="F35" s="22">
        <f t="shared" si="1"/>
        <v>242.05500000000004</v>
      </c>
      <c r="G35" s="26">
        <f t="shared" si="2"/>
        <v>10.000000000000011</v>
      </c>
      <c r="H35" s="21">
        <f t="shared" si="3"/>
        <v>143.23846900000001</v>
      </c>
    </row>
    <row r="36" spans="2:8" x14ac:dyDescent="0.2">
      <c r="B36" s="23" t="s">
        <v>88</v>
      </c>
      <c r="C36" s="23">
        <v>665.1</v>
      </c>
      <c r="D36" s="29">
        <v>0.87</v>
      </c>
      <c r="E36" s="21">
        <f t="shared" si="0"/>
        <v>127.29057</v>
      </c>
      <c r="F36" s="22">
        <f t="shared" si="1"/>
        <v>731.61000000000013</v>
      </c>
      <c r="G36" s="26">
        <f t="shared" si="2"/>
        <v>10.000000000000016</v>
      </c>
      <c r="H36" s="21">
        <f t="shared" si="3"/>
        <v>140.01962700000001</v>
      </c>
    </row>
    <row r="37" spans="2:8" x14ac:dyDescent="0.2">
      <c r="B37" s="23" t="s">
        <v>49</v>
      </c>
      <c r="C37" s="23">
        <v>1401.75</v>
      </c>
      <c r="D37" s="29">
        <v>0.85</v>
      </c>
      <c r="E37" s="21">
        <f t="shared" si="0"/>
        <v>124.36435</v>
      </c>
      <c r="F37" s="22">
        <f t="shared" si="1"/>
        <v>1541.9250000000002</v>
      </c>
      <c r="G37" s="26">
        <f t="shared" si="2"/>
        <v>10.000000000000012</v>
      </c>
      <c r="H37" s="21">
        <f t="shared" si="3"/>
        <v>136.80078500000002</v>
      </c>
    </row>
    <row r="38" spans="2:8" x14ac:dyDescent="0.2">
      <c r="B38" s="23" t="s">
        <v>9</v>
      </c>
      <c r="C38" s="23">
        <v>730.05</v>
      </c>
      <c r="D38" s="29">
        <v>0.84</v>
      </c>
      <c r="E38" s="21">
        <f t="shared" si="0"/>
        <v>122.90124</v>
      </c>
      <c r="F38" s="22">
        <f t="shared" si="1"/>
        <v>803.05500000000006</v>
      </c>
      <c r="G38" s="26">
        <f t="shared" si="2"/>
        <v>10.000000000000016</v>
      </c>
      <c r="H38" s="21">
        <f t="shared" si="3"/>
        <v>135.19136400000002</v>
      </c>
    </row>
    <row r="39" spans="2:8" x14ac:dyDescent="0.2">
      <c r="B39" s="23" t="s">
        <v>23</v>
      </c>
      <c r="C39" s="23">
        <v>364.4</v>
      </c>
      <c r="D39" s="29">
        <v>0.84</v>
      </c>
      <c r="E39" s="21">
        <f t="shared" ref="E39:E56" si="4">$E$58*D39/100</f>
        <v>122.90124</v>
      </c>
      <c r="F39" s="22">
        <f t="shared" ref="F39:F56" si="5">C39*1.1</f>
        <v>400.84000000000003</v>
      </c>
      <c r="G39" s="26">
        <f t="shared" ref="G39:G56" si="6">(F39-C39)/C39*100</f>
        <v>10.000000000000016</v>
      </c>
      <c r="H39" s="21">
        <f t="shared" ref="H39:H56" si="7">E39+((E39*G39)/100)</f>
        <v>135.19136400000002</v>
      </c>
    </row>
    <row r="40" spans="2:8" x14ac:dyDescent="0.2">
      <c r="B40" s="23" t="s">
        <v>29</v>
      </c>
      <c r="C40" s="23">
        <v>934.95</v>
      </c>
      <c r="D40" s="29">
        <v>0.83</v>
      </c>
      <c r="E40" s="21">
        <f t="shared" si="4"/>
        <v>121.43813</v>
      </c>
      <c r="F40" s="22">
        <f t="shared" si="5"/>
        <v>1028.4450000000002</v>
      </c>
      <c r="G40" s="26">
        <f t="shared" si="6"/>
        <v>10.000000000000012</v>
      </c>
      <c r="H40" s="21">
        <f t="shared" si="7"/>
        <v>133.58194300000002</v>
      </c>
    </row>
    <row r="41" spans="2:8" x14ac:dyDescent="0.2">
      <c r="B41" s="23" t="s">
        <v>42</v>
      </c>
      <c r="C41" s="23">
        <v>293.85000000000002</v>
      </c>
      <c r="D41" s="29">
        <v>0.83</v>
      </c>
      <c r="E41" s="21">
        <f t="shared" si="4"/>
        <v>121.43813</v>
      </c>
      <c r="F41" s="22">
        <f t="shared" si="5"/>
        <v>323.23500000000007</v>
      </c>
      <c r="G41" s="26">
        <f t="shared" si="6"/>
        <v>10.000000000000016</v>
      </c>
      <c r="H41" s="21">
        <f t="shared" si="7"/>
        <v>133.58194300000002</v>
      </c>
    </row>
    <row r="42" spans="2:8" x14ac:dyDescent="0.2">
      <c r="B42" s="23" t="s">
        <v>91</v>
      </c>
      <c r="C42" s="23">
        <v>4062.35</v>
      </c>
      <c r="D42" s="29">
        <v>0.82</v>
      </c>
      <c r="E42" s="21">
        <f t="shared" si="4"/>
        <v>119.97502</v>
      </c>
      <c r="F42" s="22">
        <f t="shared" si="5"/>
        <v>4468.585</v>
      </c>
      <c r="G42" s="26">
        <f t="shared" si="6"/>
        <v>10.000000000000004</v>
      </c>
      <c r="H42" s="21">
        <f t="shared" si="7"/>
        <v>131.972522</v>
      </c>
    </row>
    <row r="43" spans="2:8" x14ac:dyDescent="0.2">
      <c r="B43" s="23" t="s">
        <v>12</v>
      </c>
      <c r="C43" s="23">
        <v>3833.75</v>
      </c>
      <c r="D43" s="29">
        <v>0.79</v>
      </c>
      <c r="E43" s="21">
        <f t="shared" si="4"/>
        <v>115.58569000000001</v>
      </c>
      <c r="F43" s="22">
        <f t="shared" si="5"/>
        <v>4217.125</v>
      </c>
      <c r="G43" s="26">
        <f t="shared" si="6"/>
        <v>10</v>
      </c>
      <c r="H43" s="21">
        <f t="shared" si="7"/>
        <v>127.14425900000002</v>
      </c>
    </row>
    <row r="44" spans="2:8" x14ac:dyDescent="0.2">
      <c r="B44" s="23" t="s">
        <v>35</v>
      </c>
      <c r="C44" s="23">
        <v>102.45</v>
      </c>
      <c r="D44" s="29">
        <v>0.77</v>
      </c>
      <c r="E44" s="21">
        <f t="shared" si="4"/>
        <v>112.65947</v>
      </c>
      <c r="F44" s="22">
        <f t="shared" si="5"/>
        <v>112.69500000000001</v>
      </c>
      <c r="G44" s="26">
        <f t="shared" si="6"/>
        <v>10.000000000000005</v>
      </c>
      <c r="H44" s="21">
        <f t="shared" si="7"/>
        <v>123.92541700000001</v>
      </c>
    </row>
    <row r="45" spans="2:8" x14ac:dyDescent="0.2">
      <c r="B45" s="23" t="s">
        <v>16</v>
      </c>
      <c r="C45" s="23">
        <v>910.35</v>
      </c>
      <c r="D45" s="29">
        <v>0.73</v>
      </c>
      <c r="E45" s="21">
        <f t="shared" si="4"/>
        <v>106.80703</v>
      </c>
      <c r="F45" s="22">
        <f t="shared" si="5"/>
        <v>1001.3850000000001</v>
      </c>
      <c r="G45" s="26">
        <f t="shared" si="6"/>
        <v>10.000000000000009</v>
      </c>
      <c r="H45" s="21">
        <f t="shared" si="7"/>
        <v>117.48773300000001</v>
      </c>
    </row>
    <row r="46" spans="2:8" x14ac:dyDescent="0.2">
      <c r="B46" s="23" t="s">
        <v>77</v>
      </c>
      <c r="C46" s="23">
        <v>3449</v>
      </c>
      <c r="D46" s="29">
        <v>0.64</v>
      </c>
      <c r="E46" s="21">
        <f t="shared" si="4"/>
        <v>93.639040000000008</v>
      </c>
      <c r="F46" s="22">
        <f t="shared" si="5"/>
        <v>3793.9</v>
      </c>
      <c r="G46" s="26">
        <f t="shared" si="6"/>
        <v>10.000000000000004</v>
      </c>
      <c r="H46" s="21">
        <f t="shared" si="7"/>
        <v>103.00294400000001</v>
      </c>
    </row>
    <row r="47" spans="2:8" x14ac:dyDescent="0.2">
      <c r="B47" s="23" t="s">
        <v>93</v>
      </c>
      <c r="C47" s="23">
        <v>669.5</v>
      </c>
      <c r="D47" s="29">
        <v>0.63</v>
      </c>
      <c r="E47" s="21">
        <f t="shared" si="4"/>
        <v>92.175930000000008</v>
      </c>
      <c r="F47" s="22">
        <f t="shared" si="5"/>
        <v>736.45</v>
      </c>
      <c r="G47" s="26">
        <f t="shared" si="6"/>
        <v>10.000000000000005</v>
      </c>
      <c r="H47" s="21">
        <f t="shared" si="7"/>
        <v>101.39352300000002</v>
      </c>
    </row>
    <row r="48" spans="2:8" x14ac:dyDescent="0.2">
      <c r="B48" s="23" t="s">
        <v>14</v>
      </c>
      <c r="C48" s="23">
        <v>421.8</v>
      </c>
      <c r="D48" s="29">
        <v>0.62</v>
      </c>
      <c r="E48" s="21">
        <f t="shared" si="4"/>
        <v>90.712820000000008</v>
      </c>
      <c r="F48" s="22">
        <f t="shared" si="5"/>
        <v>463.98000000000008</v>
      </c>
      <c r="G48" s="26">
        <f t="shared" si="6"/>
        <v>10.000000000000014</v>
      </c>
      <c r="H48" s="21">
        <f t="shared" si="7"/>
        <v>99.784102000000019</v>
      </c>
    </row>
    <row r="49" spans="2:8" x14ac:dyDescent="0.2">
      <c r="B49" s="23" t="s">
        <v>36</v>
      </c>
      <c r="C49" s="23">
        <v>108.15</v>
      </c>
      <c r="D49" s="29">
        <v>0.62</v>
      </c>
      <c r="E49" s="21">
        <f t="shared" si="4"/>
        <v>90.712820000000008</v>
      </c>
      <c r="F49" s="22">
        <f t="shared" si="5"/>
        <v>118.96500000000002</v>
      </c>
      <c r="G49" s="26">
        <f t="shared" si="6"/>
        <v>10.000000000000011</v>
      </c>
      <c r="H49" s="21">
        <f t="shared" si="7"/>
        <v>99.784102000000019</v>
      </c>
    </row>
    <row r="50" spans="2:8" x14ac:dyDescent="0.2">
      <c r="B50" s="23" t="s">
        <v>83</v>
      </c>
      <c r="C50" s="23">
        <v>27910.5</v>
      </c>
      <c r="D50" s="29">
        <v>0.59</v>
      </c>
      <c r="E50" s="21">
        <f t="shared" si="4"/>
        <v>86.323490000000007</v>
      </c>
      <c r="F50" s="22">
        <f t="shared" si="5"/>
        <v>30701.550000000003</v>
      </c>
      <c r="G50" s="26">
        <f t="shared" si="6"/>
        <v>10.000000000000011</v>
      </c>
      <c r="H50" s="21">
        <f t="shared" si="7"/>
        <v>94.955839000000012</v>
      </c>
    </row>
    <row r="51" spans="2:8" x14ac:dyDescent="0.2">
      <c r="B51" s="23" t="s">
        <v>22</v>
      </c>
      <c r="C51" s="23">
        <v>2819.15</v>
      </c>
      <c r="D51" s="29">
        <v>0.57999999999999996</v>
      </c>
      <c r="E51" s="21">
        <f t="shared" si="4"/>
        <v>84.860380000000006</v>
      </c>
      <c r="F51" s="22">
        <f t="shared" si="5"/>
        <v>3101.0650000000005</v>
      </c>
      <c r="G51" s="26">
        <f t="shared" si="6"/>
        <v>10.000000000000014</v>
      </c>
      <c r="H51" s="21">
        <f t="shared" si="7"/>
        <v>93.346418000000014</v>
      </c>
    </row>
    <row r="52" spans="2:8" x14ac:dyDescent="0.2">
      <c r="B52" s="23" t="s">
        <v>92</v>
      </c>
      <c r="C52" s="23">
        <v>928.7</v>
      </c>
      <c r="D52" s="29">
        <v>0.56999999999999995</v>
      </c>
      <c r="E52" s="21">
        <f t="shared" si="4"/>
        <v>83.397269999999992</v>
      </c>
      <c r="F52" s="22">
        <f t="shared" si="5"/>
        <v>1021.5700000000002</v>
      </c>
      <c r="G52" s="26">
        <f t="shared" si="6"/>
        <v>10.000000000000012</v>
      </c>
      <c r="H52" s="21">
        <f t="shared" si="7"/>
        <v>91.736997000000002</v>
      </c>
    </row>
    <row r="53" spans="2:8" x14ac:dyDescent="0.2">
      <c r="B53" s="23" t="s">
        <v>19</v>
      </c>
      <c r="C53" s="23">
        <v>2421.65</v>
      </c>
      <c r="D53" s="29">
        <v>0.53</v>
      </c>
      <c r="E53" s="21">
        <f t="shared" si="4"/>
        <v>77.544830000000005</v>
      </c>
      <c r="F53" s="22">
        <f t="shared" si="5"/>
        <v>2663.8150000000005</v>
      </c>
      <c r="G53" s="26">
        <f t="shared" si="6"/>
        <v>10.000000000000018</v>
      </c>
      <c r="H53" s="21">
        <f t="shared" si="7"/>
        <v>85.299313000000012</v>
      </c>
    </row>
    <row r="54" spans="2:8" x14ac:dyDescent="0.2">
      <c r="B54" s="23" t="s">
        <v>45</v>
      </c>
      <c r="C54" s="23">
        <v>606.9</v>
      </c>
      <c r="D54" s="29">
        <v>0.53</v>
      </c>
      <c r="E54" s="21">
        <f t="shared" si="4"/>
        <v>77.544830000000005</v>
      </c>
      <c r="F54" s="22">
        <f t="shared" si="5"/>
        <v>667.59</v>
      </c>
      <c r="G54" s="26">
        <f t="shared" si="6"/>
        <v>10.000000000000009</v>
      </c>
      <c r="H54" s="21">
        <f t="shared" si="7"/>
        <v>85.299313000000012</v>
      </c>
    </row>
    <row r="55" spans="2:8" x14ac:dyDescent="0.2">
      <c r="B55" s="23" t="s">
        <v>17</v>
      </c>
      <c r="C55" s="23">
        <v>133.05000000000001</v>
      </c>
      <c r="D55" s="29">
        <v>0.44</v>
      </c>
      <c r="E55" s="21">
        <f t="shared" si="4"/>
        <v>64.376840000000001</v>
      </c>
      <c r="F55" s="22">
        <f t="shared" si="5"/>
        <v>146.35500000000002</v>
      </c>
      <c r="G55" s="26">
        <f t="shared" si="6"/>
        <v>10.000000000000005</v>
      </c>
      <c r="H55" s="21">
        <f t="shared" si="7"/>
        <v>70.814524000000006</v>
      </c>
    </row>
    <row r="56" spans="2:8" x14ac:dyDescent="0.2">
      <c r="B56" s="23" t="s">
        <v>28</v>
      </c>
      <c r="C56" s="23">
        <v>90.85</v>
      </c>
      <c r="D56" s="29">
        <v>0.36</v>
      </c>
      <c r="E56" s="21">
        <f t="shared" si="4"/>
        <v>52.671959999999999</v>
      </c>
      <c r="F56" s="22">
        <f t="shared" si="5"/>
        <v>99.935000000000002</v>
      </c>
      <c r="G56" s="26">
        <f t="shared" si="6"/>
        <v>10.000000000000009</v>
      </c>
      <c r="H56" s="21">
        <f t="shared" si="7"/>
        <v>57.939156000000004</v>
      </c>
    </row>
    <row r="57" spans="2:8" x14ac:dyDescent="0.2">
      <c r="B57" s="23"/>
      <c r="C57" s="23"/>
      <c r="D57" s="24"/>
      <c r="E57" s="21"/>
      <c r="F57" s="22"/>
      <c r="G57" s="21"/>
      <c r="H57" s="21"/>
    </row>
    <row r="58" spans="2:8" ht="21" x14ac:dyDescent="0.3">
      <c r="B58" s="16"/>
      <c r="C58" s="16"/>
      <c r="D58" s="25">
        <f>SUM(D7:D57)</f>
        <v>100.00000000000001</v>
      </c>
      <c r="E58" s="17">
        <v>14631.1</v>
      </c>
      <c r="F58" s="18"/>
      <c r="G58" s="19"/>
      <c r="H58" s="17">
        <f>SUM(H7:H57)</f>
        <v>16094.209999999995</v>
      </c>
    </row>
    <row r="59" spans="2:8" ht="39.75" x14ac:dyDescent="0.3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 xr:uid="{00000000-0009-0000-0000-000002000000}"/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S16"/>
  <sheetViews>
    <sheetView topLeftCell="C10" zoomScale="90" zoomScaleNormal="90" workbookViewId="0">
      <selection activeCell="H19" sqref="H19"/>
    </sheetView>
  </sheetViews>
  <sheetFormatPr defaultRowHeight="15" x14ac:dyDescent="0.2"/>
  <cols>
    <col min="1" max="1" width="2.82421875" customWidth="1"/>
    <col min="2" max="2" width="1.61328125" customWidth="1"/>
    <col min="3" max="3" width="28.3828125" bestFit="1" customWidth="1"/>
    <col min="4" max="4" width="12.77734375" style="42" customWidth="1"/>
    <col min="5" max="5" width="11.1640625" customWidth="1"/>
    <col min="6" max="6" width="11.703125" customWidth="1"/>
    <col min="7" max="19" width="10.4921875" bestFit="1" customWidth="1"/>
    <col min="20" max="22" width="11.97265625" customWidth="1"/>
  </cols>
  <sheetData>
    <row r="2" spans="3:19" x14ac:dyDescent="0.2">
      <c r="C2" s="33" t="s">
        <v>64</v>
      </c>
      <c r="D2" s="35">
        <v>44287</v>
      </c>
      <c r="E2" s="35">
        <v>44197</v>
      </c>
      <c r="F2" s="35">
        <v>44166</v>
      </c>
      <c r="G2" s="35">
        <v>44013</v>
      </c>
      <c r="H2" s="35">
        <v>43952</v>
      </c>
      <c r="I2" s="35">
        <v>43922</v>
      </c>
      <c r="J2" s="35">
        <v>43891</v>
      </c>
      <c r="K2" s="35">
        <v>43739</v>
      </c>
      <c r="L2" s="35">
        <v>43709</v>
      </c>
      <c r="M2" s="35">
        <v>43678</v>
      </c>
      <c r="N2" s="35">
        <v>43647</v>
      </c>
      <c r="O2" s="35">
        <v>43617</v>
      </c>
      <c r="P2" s="35">
        <v>43586</v>
      </c>
      <c r="Q2" s="36">
        <v>43556</v>
      </c>
      <c r="R2" s="36">
        <v>43525</v>
      </c>
      <c r="S2" s="36">
        <v>43497</v>
      </c>
    </row>
    <row r="3" spans="3:19" x14ac:dyDescent="0.2">
      <c r="C3" s="34" t="s">
        <v>72</v>
      </c>
      <c r="D3" s="41">
        <v>37.809999999999995</v>
      </c>
      <c r="E3" s="41">
        <v>38.119999999999997</v>
      </c>
      <c r="F3" s="37">
        <v>38.78</v>
      </c>
      <c r="G3" s="37">
        <v>33.160000000000004</v>
      </c>
      <c r="H3" s="37">
        <v>33.340000000000003</v>
      </c>
      <c r="I3" s="37">
        <v>36.190000000000005</v>
      </c>
      <c r="J3" s="37">
        <v>36.51</v>
      </c>
      <c r="K3" s="38">
        <v>39.47999999999999</v>
      </c>
      <c r="L3" s="38">
        <v>39.290000000000013</v>
      </c>
      <c r="M3" s="38">
        <v>39.47999999999999</v>
      </c>
      <c r="N3" s="38">
        <v>40.250000000000007</v>
      </c>
      <c r="O3" s="38">
        <v>40.390000000000008</v>
      </c>
      <c r="P3" s="38">
        <v>39.869999999999997</v>
      </c>
      <c r="Q3" s="38">
        <v>37.949999999999996</v>
      </c>
      <c r="R3" s="38">
        <v>38.85</v>
      </c>
      <c r="S3" s="38">
        <v>37.190000000000005</v>
      </c>
    </row>
    <row r="4" spans="3:19" x14ac:dyDescent="0.2">
      <c r="C4" s="34" t="s">
        <v>66</v>
      </c>
      <c r="D4" s="41">
        <v>16.529999999999998</v>
      </c>
      <c r="E4" s="41">
        <v>17.13</v>
      </c>
      <c r="F4" s="37">
        <v>16.28</v>
      </c>
      <c r="G4" s="37">
        <v>16.11</v>
      </c>
      <c r="H4" s="37">
        <v>14.66</v>
      </c>
      <c r="I4" s="37">
        <v>14.48</v>
      </c>
      <c r="J4" s="37">
        <v>15.040000000000001</v>
      </c>
      <c r="K4" s="38">
        <v>13.009999999999998</v>
      </c>
      <c r="L4" s="38">
        <v>13.879999999999999</v>
      </c>
      <c r="M4" s="38">
        <v>15.360000000000001</v>
      </c>
      <c r="N4" s="38">
        <v>14.8</v>
      </c>
      <c r="O4" s="38">
        <v>13.709999999999999</v>
      </c>
      <c r="P4" s="38">
        <v>13.76</v>
      </c>
      <c r="Q4" s="38">
        <v>14.459999999999999</v>
      </c>
      <c r="R4" s="38">
        <v>13.66</v>
      </c>
      <c r="S4" s="38">
        <v>14.83</v>
      </c>
    </row>
    <row r="5" spans="3:19" x14ac:dyDescent="0.2">
      <c r="C5" s="34" t="s">
        <v>73</v>
      </c>
      <c r="D5" s="41">
        <v>11.100000000000001</v>
      </c>
      <c r="E5" s="41">
        <v>11.06</v>
      </c>
      <c r="F5" s="37">
        <v>11.53</v>
      </c>
      <c r="G5" s="37">
        <v>12.639999999999999</v>
      </c>
      <c r="H5" s="37">
        <v>13.41</v>
      </c>
      <c r="I5" s="37">
        <v>13.080000000000002</v>
      </c>
      <c r="J5" s="37">
        <v>14.46</v>
      </c>
      <c r="K5" s="38">
        <v>12.39</v>
      </c>
      <c r="L5" s="38">
        <v>12.350000000000001</v>
      </c>
      <c r="M5" s="38">
        <v>11.040000000000001</v>
      </c>
      <c r="N5" s="38">
        <v>11.000000000000002</v>
      </c>
      <c r="O5" s="38">
        <v>10.66</v>
      </c>
      <c r="P5" s="38">
        <v>10.74</v>
      </c>
      <c r="Q5" s="38">
        <v>11.239999999999998</v>
      </c>
      <c r="R5" s="38">
        <v>11.299999999999999</v>
      </c>
      <c r="S5" s="38">
        <v>10.81</v>
      </c>
    </row>
    <row r="6" spans="3:19" x14ac:dyDescent="0.2">
      <c r="C6" s="31" t="s">
        <v>84</v>
      </c>
      <c r="D6" s="41">
        <v>11.79</v>
      </c>
      <c r="E6" s="41">
        <v>11.99</v>
      </c>
      <c r="F6" s="37">
        <v>12.49</v>
      </c>
      <c r="G6" s="37">
        <v>16.18</v>
      </c>
      <c r="H6" s="37">
        <v>14.290000000000001</v>
      </c>
      <c r="I6" s="37">
        <v>13.919999999999998</v>
      </c>
      <c r="J6" s="37">
        <v>12.45</v>
      </c>
      <c r="K6" s="39">
        <v>15.3</v>
      </c>
      <c r="L6" s="39">
        <v>14.74</v>
      </c>
      <c r="M6" s="39">
        <v>14.42</v>
      </c>
      <c r="N6" s="39">
        <v>13.97</v>
      </c>
      <c r="O6" s="39">
        <v>14.37</v>
      </c>
      <c r="P6" s="39">
        <v>14.740000000000002</v>
      </c>
      <c r="Q6" s="39">
        <v>15.31</v>
      </c>
      <c r="R6" s="39">
        <v>15.3</v>
      </c>
      <c r="S6" s="39">
        <v>15.440000000000001</v>
      </c>
    </row>
    <row r="7" spans="3:19" x14ac:dyDescent="0.2">
      <c r="C7" s="34" t="s">
        <v>67</v>
      </c>
      <c r="D7" s="41">
        <v>5.23</v>
      </c>
      <c r="E7" s="41">
        <v>5.9099999999999993</v>
      </c>
      <c r="F7" s="37">
        <v>5.39</v>
      </c>
      <c r="G7" s="37">
        <v>5.61</v>
      </c>
      <c r="H7" s="37">
        <v>5.55</v>
      </c>
      <c r="I7" s="37">
        <v>5</v>
      </c>
      <c r="J7" s="37">
        <v>4.54</v>
      </c>
      <c r="K7" s="38">
        <v>6.1099999999999994</v>
      </c>
      <c r="L7" s="38">
        <v>5.5200000000000005</v>
      </c>
      <c r="M7" s="38">
        <v>5.42</v>
      </c>
      <c r="N7" s="38">
        <v>5.16</v>
      </c>
      <c r="O7" s="38">
        <v>5.71</v>
      </c>
      <c r="P7" s="38">
        <v>5.9399999999999995</v>
      </c>
      <c r="Q7" s="38">
        <v>6.11</v>
      </c>
      <c r="R7" s="38">
        <v>6.09</v>
      </c>
      <c r="S7" s="38">
        <v>6.58</v>
      </c>
    </row>
    <row r="8" spans="3:19" x14ac:dyDescent="0.2">
      <c r="C8" s="34" t="s">
        <v>71</v>
      </c>
      <c r="D8" s="41">
        <v>2.0499999999999998</v>
      </c>
      <c r="E8" s="41">
        <v>2.2599999999999998</v>
      </c>
      <c r="F8" s="37">
        <v>2.0299999999999998</v>
      </c>
      <c r="G8" s="37">
        <v>3.2</v>
      </c>
      <c r="H8" s="37">
        <v>3.59</v>
      </c>
      <c r="I8" s="37">
        <v>3.1599999999999997</v>
      </c>
      <c r="J8" s="37">
        <v>3.13</v>
      </c>
      <c r="K8" s="38">
        <v>1.78</v>
      </c>
      <c r="L8" s="38">
        <v>1.94</v>
      </c>
      <c r="M8" s="38">
        <v>1.94</v>
      </c>
      <c r="N8" s="38">
        <v>1.8699999999999999</v>
      </c>
      <c r="O8" s="38">
        <v>1.84</v>
      </c>
      <c r="P8" s="38">
        <v>1.71</v>
      </c>
      <c r="Q8" s="38">
        <v>1.6199999999999999</v>
      </c>
      <c r="R8" s="38">
        <v>1.5099999999999998</v>
      </c>
      <c r="S8" s="38">
        <v>1.5499999999999998</v>
      </c>
    </row>
    <row r="9" spans="3:19" x14ac:dyDescent="0.2">
      <c r="C9" s="34" t="s">
        <v>69</v>
      </c>
      <c r="D9" s="41">
        <v>2.56</v>
      </c>
      <c r="E9" s="41">
        <v>2.74</v>
      </c>
      <c r="F9" s="37">
        <v>2.61</v>
      </c>
      <c r="G9" s="37">
        <v>2.38</v>
      </c>
      <c r="H9" s="37">
        <v>2.89</v>
      </c>
      <c r="I9" s="37">
        <v>2.7</v>
      </c>
      <c r="J9" s="37">
        <v>2.79</v>
      </c>
      <c r="K9" s="38">
        <v>3.72</v>
      </c>
      <c r="L9" s="38">
        <v>3.86</v>
      </c>
      <c r="M9" s="38">
        <v>3.65</v>
      </c>
      <c r="N9" s="38">
        <v>3.78</v>
      </c>
      <c r="O9" s="38">
        <v>3.99</v>
      </c>
      <c r="P9" s="38">
        <v>4</v>
      </c>
      <c r="Q9" s="38">
        <v>3.51</v>
      </c>
      <c r="R9" s="38">
        <v>3.66</v>
      </c>
      <c r="S9" s="38">
        <v>3.69</v>
      </c>
    </row>
    <row r="10" spans="3:19" x14ac:dyDescent="0.2">
      <c r="C10" s="34" t="s">
        <v>70</v>
      </c>
      <c r="D10" s="41">
        <v>3.66</v>
      </c>
      <c r="E10" s="41">
        <v>3.4699999999999998</v>
      </c>
      <c r="F10" s="37">
        <v>3.61</v>
      </c>
      <c r="G10" s="37">
        <v>3.1799999999999997</v>
      </c>
      <c r="H10" s="37">
        <v>3.3499999999999996</v>
      </c>
      <c r="I10" s="37">
        <v>3.11</v>
      </c>
      <c r="J10" s="37">
        <v>2.72</v>
      </c>
      <c r="K10" s="38">
        <v>2.15</v>
      </c>
      <c r="L10" s="38">
        <v>2.0699999999999998</v>
      </c>
      <c r="M10" s="38">
        <v>2.33</v>
      </c>
      <c r="N10" s="38">
        <v>2.31</v>
      </c>
      <c r="O10" s="38">
        <v>2.15</v>
      </c>
      <c r="P10" s="38">
        <v>2.21</v>
      </c>
      <c r="Q10" s="38">
        <v>2.4299999999999997</v>
      </c>
      <c r="R10" s="38">
        <v>2.42</v>
      </c>
      <c r="S10" s="38">
        <v>2.5300000000000002</v>
      </c>
    </row>
    <row r="11" spans="3:19" x14ac:dyDescent="0.2">
      <c r="C11" s="34" t="s">
        <v>68</v>
      </c>
      <c r="D11" s="41">
        <v>3.65</v>
      </c>
      <c r="E11" s="41">
        <v>2.38</v>
      </c>
      <c r="F11" s="37">
        <v>2.5</v>
      </c>
      <c r="G11" s="37">
        <v>2.15</v>
      </c>
      <c r="H11" s="37">
        <v>2.7</v>
      </c>
      <c r="I11" s="37">
        <v>2.6199999999999997</v>
      </c>
      <c r="J11" s="37">
        <v>2.52</v>
      </c>
      <c r="K11" s="38">
        <v>2.9299999999999997</v>
      </c>
      <c r="L11" s="38">
        <v>3.0300000000000002</v>
      </c>
      <c r="M11" s="38">
        <v>2.96</v>
      </c>
      <c r="N11" s="38">
        <v>3.29</v>
      </c>
      <c r="O11" s="38">
        <v>3.6</v>
      </c>
      <c r="P11" s="38">
        <v>3.4299999999999997</v>
      </c>
      <c r="Q11" s="38">
        <v>3.72</v>
      </c>
      <c r="R11" s="38">
        <v>3.6900000000000004</v>
      </c>
      <c r="S11" s="38">
        <v>3.81</v>
      </c>
    </row>
    <row r="12" spans="3:19" x14ac:dyDescent="0.2">
      <c r="C12" s="32" t="s">
        <v>85</v>
      </c>
      <c r="D12" s="41">
        <v>1.6600000000000001</v>
      </c>
      <c r="E12" s="41">
        <v>1.53</v>
      </c>
      <c r="F12" s="37">
        <v>1.61</v>
      </c>
      <c r="G12" s="37">
        <v>1.88</v>
      </c>
      <c r="H12" s="37">
        <v>2.2000000000000002</v>
      </c>
      <c r="I12" s="39">
        <v>2.13</v>
      </c>
      <c r="J12" s="39">
        <v>2.2599999999999998</v>
      </c>
      <c r="K12" s="39"/>
      <c r="L12" s="39"/>
      <c r="M12" s="39"/>
      <c r="N12" s="39"/>
      <c r="O12" s="39"/>
      <c r="P12" s="39"/>
      <c r="Q12" s="39"/>
      <c r="R12" s="39"/>
      <c r="S12" s="39"/>
    </row>
    <row r="13" spans="3:19" x14ac:dyDescent="0.2">
      <c r="C13" s="34" t="s">
        <v>74</v>
      </c>
      <c r="D13" s="41">
        <v>2.59</v>
      </c>
      <c r="E13" s="41">
        <v>2.27</v>
      </c>
      <c r="F13" s="37">
        <v>2.1500000000000004</v>
      </c>
      <c r="G13" s="37">
        <v>2.17</v>
      </c>
      <c r="H13" s="37">
        <v>2.4099999999999997</v>
      </c>
      <c r="I13" s="37">
        <v>2.12</v>
      </c>
      <c r="J13" s="37">
        <v>2.2199999999999998</v>
      </c>
      <c r="K13" s="38">
        <v>1.5</v>
      </c>
      <c r="L13" s="38">
        <v>1.5699999999999998</v>
      </c>
      <c r="M13" s="38">
        <v>1.56</v>
      </c>
      <c r="N13" s="38">
        <v>1.69</v>
      </c>
      <c r="O13" s="38">
        <v>1.74</v>
      </c>
      <c r="P13" s="38">
        <v>1.76</v>
      </c>
      <c r="Q13" s="38">
        <v>1.77</v>
      </c>
      <c r="R13" s="38">
        <v>1.6099999999999999</v>
      </c>
      <c r="S13" s="38">
        <v>1.63</v>
      </c>
    </row>
    <row r="14" spans="3:19" x14ac:dyDescent="0.2">
      <c r="C14" s="34" t="s">
        <v>65</v>
      </c>
      <c r="D14" s="41">
        <v>0.84</v>
      </c>
      <c r="E14" s="41">
        <v>0.63</v>
      </c>
      <c r="F14" s="37">
        <v>0.59</v>
      </c>
      <c r="G14" s="37">
        <v>0.51</v>
      </c>
      <c r="H14" s="37">
        <v>0.63</v>
      </c>
      <c r="I14" s="37">
        <v>0.55000000000000004</v>
      </c>
      <c r="J14" s="37">
        <v>0.54</v>
      </c>
      <c r="K14" s="38">
        <v>0.64</v>
      </c>
      <c r="L14" s="38">
        <v>0.69</v>
      </c>
      <c r="M14" s="38">
        <v>0.64</v>
      </c>
      <c r="N14" s="38">
        <v>0.66</v>
      </c>
      <c r="O14" s="38">
        <v>0.67</v>
      </c>
      <c r="P14" s="38">
        <v>0.68</v>
      </c>
      <c r="Q14" s="38">
        <v>0.65</v>
      </c>
      <c r="R14" s="38">
        <v>0.64</v>
      </c>
      <c r="S14" s="38">
        <v>0.59</v>
      </c>
    </row>
    <row r="15" spans="3:19" x14ac:dyDescent="0.2">
      <c r="C15" s="34" t="s">
        <v>75</v>
      </c>
      <c r="D15" s="41">
        <v>0.53</v>
      </c>
      <c r="E15" s="41">
        <v>0.52</v>
      </c>
      <c r="F15" s="37">
        <v>0.43</v>
      </c>
      <c r="G15" s="37">
        <v>0.56000000000000005</v>
      </c>
      <c r="H15" s="37">
        <v>0.56000000000000005</v>
      </c>
      <c r="I15" s="37">
        <v>0.56000000000000005</v>
      </c>
      <c r="J15" s="37">
        <v>0.5</v>
      </c>
      <c r="K15" s="38">
        <v>0.67</v>
      </c>
      <c r="L15" s="38">
        <v>0.7</v>
      </c>
      <c r="M15" s="38">
        <v>0.69</v>
      </c>
      <c r="N15" s="38">
        <v>0.72</v>
      </c>
      <c r="O15" s="38">
        <v>0.72</v>
      </c>
      <c r="P15" s="38">
        <v>0.76</v>
      </c>
      <c r="Q15" s="38">
        <v>0.75</v>
      </c>
      <c r="R15" s="38">
        <v>0.75</v>
      </c>
      <c r="S15" s="38">
        <v>0.75</v>
      </c>
    </row>
    <row r="16" spans="3:19" x14ac:dyDescent="0.2">
      <c r="C16" s="34" t="s">
        <v>76</v>
      </c>
      <c r="D16" s="41">
        <v>0</v>
      </c>
      <c r="E16" s="41">
        <v>0</v>
      </c>
      <c r="F16" s="37">
        <v>0</v>
      </c>
      <c r="G16" s="37">
        <v>0.27</v>
      </c>
      <c r="H16" s="37">
        <v>0.42</v>
      </c>
      <c r="I16" s="37">
        <v>0.35</v>
      </c>
      <c r="J16" s="37">
        <v>0.32</v>
      </c>
      <c r="K16" s="38">
        <v>0.33</v>
      </c>
      <c r="L16" s="38">
        <v>0.35</v>
      </c>
      <c r="M16" s="38">
        <v>0.49</v>
      </c>
      <c r="N16" s="38">
        <v>0.48</v>
      </c>
      <c r="O16" s="38">
        <v>0.42</v>
      </c>
      <c r="P16" s="38">
        <v>0.41</v>
      </c>
      <c r="Q16" s="38">
        <v>0.51</v>
      </c>
      <c r="R16" s="38">
        <v>0.53</v>
      </c>
      <c r="S16" s="38">
        <v>0.6</v>
      </c>
    </row>
  </sheetData>
  <sortState xmlns:xlrd2="http://schemas.microsoft.com/office/spreadsheetml/2017/richdata2" ref="C4:T17">
    <sortCondition descending="1" ref="J4:J17"/>
  </sortState>
  <conditionalFormatting sqref="D3:S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S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S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S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S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S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S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S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S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J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S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S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S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S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0"/>
  <sheetViews>
    <sheetView workbookViewId="0">
      <selection activeCell="D23" sqref="D23"/>
    </sheetView>
  </sheetViews>
  <sheetFormatPr defaultRowHeight="15" x14ac:dyDescent="0.2"/>
  <cols>
    <col min="3" max="3" width="15.33203125" customWidth="1"/>
    <col min="4" max="4" width="19.1015625" customWidth="1"/>
    <col min="5" max="5" width="35.37890625" bestFit="1" customWidth="1"/>
    <col min="6" max="6" width="19.63671875" bestFit="1" customWidth="1"/>
  </cols>
  <sheetData>
    <row r="4" spans="3:6" x14ac:dyDescent="0.2">
      <c r="C4" s="43" t="s">
        <v>60</v>
      </c>
      <c r="D4" s="43"/>
      <c r="E4" s="43"/>
      <c r="F4" s="43"/>
    </row>
    <row r="5" spans="3:6" x14ac:dyDescent="0.2">
      <c r="C5" s="27" t="s">
        <v>51</v>
      </c>
      <c r="D5" s="30">
        <v>43192</v>
      </c>
      <c r="E5" s="27" t="s">
        <v>52</v>
      </c>
      <c r="F5" s="27" t="s">
        <v>53</v>
      </c>
    </row>
    <row r="6" spans="3:6" x14ac:dyDescent="0.2">
      <c r="C6" s="27" t="s">
        <v>51</v>
      </c>
      <c r="D6" s="30">
        <v>43192</v>
      </c>
      <c r="E6" s="27" t="s">
        <v>54</v>
      </c>
      <c r="F6" s="27" t="s">
        <v>53</v>
      </c>
    </row>
    <row r="7" spans="3:6" x14ac:dyDescent="0.2">
      <c r="C7" s="27" t="s">
        <v>51</v>
      </c>
      <c r="D7" s="30">
        <v>43192</v>
      </c>
      <c r="E7" s="27" t="s">
        <v>55</v>
      </c>
      <c r="F7" s="27" t="s">
        <v>53</v>
      </c>
    </row>
    <row r="8" spans="3:6" x14ac:dyDescent="0.2">
      <c r="C8" s="27" t="s">
        <v>51</v>
      </c>
      <c r="D8" s="30">
        <v>43192</v>
      </c>
      <c r="E8" s="27" t="s">
        <v>56</v>
      </c>
      <c r="F8" s="27" t="s">
        <v>57</v>
      </c>
    </row>
    <row r="9" spans="3:6" x14ac:dyDescent="0.2">
      <c r="C9" s="27" t="s">
        <v>51</v>
      </c>
      <c r="D9" s="30">
        <v>43192</v>
      </c>
      <c r="E9" s="27" t="s">
        <v>58</v>
      </c>
      <c r="F9" s="27" t="s">
        <v>57</v>
      </c>
    </row>
    <row r="10" spans="3:6" x14ac:dyDescent="0.2">
      <c r="C10" s="27" t="s">
        <v>51</v>
      </c>
      <c r="D10" s="30">
        <v>43192</v>
      </c>
      <c r="E10" s="27" t="s">
        <v>59</v>
      </c>
      <c r="F10" s="27" t="s">
        <v>57</v>
      </c>
    </row>
    <row r="11" spans="3:6" x14ac:dyDescent="0.2">
      <c r="C11" s="27" t="s">
        <v>51</v>
      </c>
      <c r="D11" s="30">
        <v>43371</v>
      </c>
      <c r="E11" s="27" t="s">
        <v>62</v>
      </c>
      <c r="F11" s="27" t="s">
        <v>53</v>
      </c>
    </row>
    <row r="12" spans="3:6" x14ac:dyDescent="0.2">
      <c r="C12" s="27" t="s">
        <v>51</v>
      </c>
      <c r="D12" s="30">
        <v>43371</v>
      </c>
      <c r="E12" s="27" t="s">
        <v>63</v>
      </c>
      <c r="F12" s="27" t="s">
        <v>57</v>
      </c>
    </row>
    <row r="13" spans="3:6" x14ac:dyDescent="0.2">
      <c r="C13" s="27" t="s">
        <v>51</v>
      </c>
      <c r="D13" s="30">
        <v>43553</v>
      </c>
      <c r="E13" s="28" t="s">
        <v>78</v>
      </c>
      <c r="F13" s="27" t="s">
        <v>53</v>
      </c>
    </row>
    <row r="14" spans="3:6" x14ac:dyDescent="0.2">
      <c r="C14" s="27" t="s">
        <v>51</v>
      </c>
      <c r="D14" s="30">
        <v>43553</v>
      </c>
      <c r="E14" s="28" t="s">
        <v>79</v>
      </c>
      <c r="F14" s="27" t="s">
        <v>57</v>
      </c>
    </row>
    <row r="15" spans="3:6" x14ac:dyDescent="0.2">
      <c r="C15" s="27" t="s">
        <v>51</v>
      </c>
      <c r="D15" s="30">
        <v>43735</v>
      </c>
      <c r="E15" s="28" t="s">
        <v>80</v>
      </c>
      <c r="F15" s="27" t="s">
        <v>53</v>
      </c>
    </row>
    <row r="16" spans="3:6" x14ac:dyDescent="0.2">
      <c r="C16" s="27" t="s">
        <v>51</v>
      </c>
      <c r="D16" s="30">
        <v>43735</v>
      </c>
      <c r="E16" s="28" t="s">
        <v>81</v>
      </c>
      <c r="F16" s="27" t="s">
        <v>57</v>
      </c>
    </row>
    <row r="17" spans="3:6" x14ac:dyDescent="0.2">
      <c r="C17" s="27" t="s">
        <v>51</v>
      </c>
      <c r="D17" s="30">
        <v>43909</v>
      </c>
      <c r="E17" s="28" t="s">
        <v>86</v>
      </c>
      <c r="F17" s="27" t="s">
        <v>53</v>
      </c>
    </row>
    <row r="18" spans="3:6" x14ac:dyDescent="0.2">
      <c r="C18" s="27" t="s">
        <v>51</v>
      </c>
      <c r="D18" s="30">
        <v>43909</v>
      </c>
      <c r="E18" s="28" t="s">
        <v>87</v>
      </c>
      <c r="F18" s="27" t="s">
        <v>57</v>
      </c>
    </row>
    <row r="19" spans="3:6" x14ac:dyDescent="0.2">
      <c r="C19" s="27" t="s">
        <v>51</v>
      </c>
      <c r="D19" s="30">
        <v>44043</v>
      </c>
      <c r="E19" s="28" t="s">
        <v>89</v>
      </c>
      <c r="F19" s="27" t="s">
        <v>53</v>
      </c>
    </row>
    <row r="20" spans="3:6" x14ac:dyDescent="0.2">
      <c r="C20" s="27" t="s">
        <v>51</v>
      </c>
      <c r="D20" s="30">
        <v>44043</v>
      </c>
      <c r="E20" s="28" t="s">
        <v>90</v>
      </c>
      <c r="F20" s="27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dd dd</cp:lastModifiedBy>
  <dcterms:created xsi:type="dcterms:W3CDTF">2011-11-28T07:51:29Z</dcterms:created>
  <dcterms:modified xsi:type="dcterms:W3CDTF">2021-05-03T17:38:11Z</dcterms:modified>
</cp:coreProperties>
</file>