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435"/>
  </bookViews>
  <sheets>
    <sheet name="Nifty Calculator Free Float" sheetId="6" r:id="rId1"/>
    <sheet name="Pessimistic Nifty" sheetId="4" r:id="rId2"/>
    <sheet name="Optimistic Nifty" sheetId="7" r:id="rId3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24519"/>
</workbook>
</file>

<file path=xl/calcChain.xml><?xml version="1.0" encoding="utf-8"?>
<calcChain xmlns="http://schemas.openxmlformats.org/spreadsheetml/2006/main"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7"/>
  <c r="D58" i="7" l="1"/>
  <c r="E56" l="1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56" i="4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F7" i="7" l="1"/>
  <c r="F8"/>
  <c r="F53" i="6"/>
  <c r="G53" s="1"/>
  <c r="F54"/>
  <c r="G54" s="1"/>
  <c r="F10"/>
  <c r="G10" s="1"/>
  <c r="F36"/>
  <c r="G36" s="1"/>
  <c r="F55"/>
  <c r="G55" s="1"/>
  <c r="F29"/>
  <c r="G29" s="1"/>
  <c r="F15"/>
  <c r="G15" s="1"/>
  <c r="F40"/>
  <c r="G40" s="1"/>
  <c r="F8"/>
  <c r="G8" s="1"/>
  <c r="F41"/>
  <c r="G41" s="1"/>
  <c r="F21"/>
  <c r="G21" s="1"/>
  <c r="F31"/>
  <c r="G31" s="1"/>
  <c r="F27"/>
  <c r="G27" s="1"/>
  <c r="F37"/>
  <c r="G37" s="1"/>
  <c r="F38"/>
  <c r="G38" s="1"/>
  <c r="F12"/>
  <c r="G12" s="1"/>
  <c r="F11"/>
  <c r="G11" s="1"/>
  <c r="F48"/>
  <c r="G48" s="1"/>
  <c r="F56"/>
  <c r="G56" s="1"/>
  <c r="F24"/>
  <c r="G24" s="1"/>
  <c r="F44"/>
  <c r="G44" s="1"/>
  <c r="F26"/>
  <c r="G26" s="1"/>
  <c r="E31"/>
  <c r="E8"/>
  <c r="E37"/>
  <c r="E28"/>
  <c r="E47"/>
  <c r="E52"/>
  <c r="E29"/>
  <c r="E30"/>
  <c r="E38"/>
  <c r="E12"/>
  <c r="E21"/>
  <c r="E41"/>
  <c r="E20"/>
  <c r="E17"/>
  <c r="E51"/>
  <c r="E19"/>
  <c r="E11"/>
  <c r="E15"/>
  <c r="E25"/>
  <c r="E27"/>
  <c r="E22"/>
  <c r="E50"/>
  <c r="E32"/>
  <c r="E45"/>
  <c r="E48"/>
  <c r="E53"/>
  <c r="E16"/>
  <c r="E35"/>
  <c r="E13"/>
  <c r="E54"/>
  <c r="E49"/>
  <c r="E42"/>
  <c r="E56"/>
  <c r="E24"/>
  <c r="E33"/>
  <c r="E55"/>
  <c r="E7"/>
  <c r="E43"/>
  <c r="E10"/>
  <c r="E36"/>
  <c r="E44"/>
  <c r="E26"/>
  <c r="E39"/>
  <c r="E9"/>
  <c r="E23"/>
  <c r="E46"/>
  <c r="E18"/>
  <c r="E34"/>
  <c r="E14"/>
  <c r="E40"/>
  <c r="F28"/>
  <c r="G28" s="1"/>
  <c r="F47"/>
  <c r="G47" s="1"/>
  <c r="F52"/>
  <c r="G52" s="1"/>
  <c r="F30"/>
  <c r="G30" s="1"/>
  <c r="F20"/>
  <c r="G20" s="1"/>
  <c r="F17"/>
  <c r="G17" s="1"/>
  <c r="F51"/>
  <c r="G51" s="1"/>
  <c r="F19"/>
  <c r="G19" s="1"/>
  <c r="F25"/>
  <c r="G25" s="1"/>
  <c r="F22"/>
  <c r="G22" s="1"/>
  <c r="F50"/>
  <c r="G50" s="1"/>
  <c r="F32"/>
  <c r="G32" s="1"/>
  <c r="F45"/>
  <c r="G45" s="1"/>
  <c r="F16"/>
  <c r="G16" s="1"/>
  <c r="F35"/>
  <c r="G35" s="1"/>
  <c r="F13"/>
  <c r="G13" s="1"/>
  <c r="F49"/>
  <c r="G49" s="1"/>
  <c r="F42"/>
  <c r="G42" s="1"/>
  <c r="F33"/>
  <c r="G33" s="1"/>
  <c r="F7"/>
  <c r="F43"/>
  <c r="G43" s="1"/>
  <c r="F39"/>
  <c r="G39" s="1"/>
  <c r="F9"/>
  <c r="G9" s="1"/>
  <c r="F23"/>
  <c r="G23" s="1"/>
  <c r="F46"/>
  <c r="G46" s="1"/>
  <c r="F18"/>
  <c r="G18" s="1"/>
  <c r="F34"/>
  <c r="G34" s="1"/>
  <c r="F14"/>
  <c r="G14" s="1"/>
  <c r="D58" i="4" l="1"/>
  <c r="D58" i="6"/>
  <c r="H41" l="1"/>
  <c r="F47" i="7"/>
  <c r="G47" s="1"/>
  <c r="F31"/>
  <c r="G31" s="1"/>
  <c r="F16"/>
  <c r="G16" s="1"/>
  <c r="F35"/>
  <c r="G35" s="1"/>
  <c r="H35" s="1"/>
  <c r="F51"/>
  <c r="G51" s="1"/>
  <c r="H51" s="1"/>
  <c r="F41"/>
  <c r="G41" s="1"/>
  <c r="F42"/>
  <c r="G42" s="1"/>
  <c r="F21"/>
  <c r="G21" s="1"/>
  <c r="H21" s="1"/>
  <c r="F44"/>
  <c r="G44" s="1"/>
  <c r="F55"/>
  <c r="G55" s="1"/>
  <c r="F34"/>
  <c r="G34" s="1"/>
  <c r="F25"/>
  <c r="G25" s="1"/>
  <c r="H25" s="1"/>
  <c r="F27"/>
  <c r="G27" s="1"/>
  <c r="F48"/>
  <c r="G48" s="1"/>
  <c r="F40"/>
  <c r="G40" s="1"/>
  <c r="F24"/>
  <c r="G24" s="1"/>
  <c r="G7"/>
  <c r="F32"/>
  <c r="G32" s="1"/>
  <c r="F50"/>
  <c r="G50" s="1"/>
  <c r="F20"/>
  <c r="G20" s="1"/>
  <c r="F9"/>
  <c r="G9" s="1"/>
  <c r="H9" s="1"/>
  <c r="F11"/>
  <c r="G11" s="1"/>
  <c r="F10"/>
  <c r="G10" s="1"/>
  <c r="F46"/>
  <c r="G46" s="1"/>
  <c r="F29"/>
  <c r="G29" s="1"/>
  <c r="G8"/>
  <c r="F19"/>
  <c r="G19" s="1"/>
  <c r="F13"/>
  <c r="G13" s="1"/>
  <c r="F28"/>
  <c r="G28" s="1"/>
  <c r="F23"/>
  <c r="G23" s="1"/>
  <c r="F26"/>
  <c r="G26" s="1"/>
  <c r="F56"/>
  <c r="G56" s="1"/>
  <c r="F39"/>
  <c r="G39" s="1"/>
  <c r="H39" s="1"/>
  <c r="F22"/>
  <c r="G22" s="1"/>
  <c r="F36"/>
  <c r="G36" s="1"/>
  <c r="F54"/>
  <c r="G54" s="1"/>
  <c r="F12"/>
  <c r="G12" s="1"/>
  <c r="H12" s="1"/>
  <c r="F45"/>
  <c r="G45" s="1"/>
  <c r="F18"/>
  <c r="G18" s="1"/>
  <c r="F15"/>
  <c r="G15" s="1"/>
  <c r="F14"/>
  <c r="G14" s="1"/>
  <c r="H14" s="1"/>
  <c r="F17"/>
  <c r="G17" s="1"/>
  <c r="F53"/>
  <c r="G53" s="1"/>
  <c r="F43"/>
  <c r="G43" s="1"/>
  <c r="F33"/>
  <c r="G33" s="1"/>
  <c r="H33" s="1"/>
  <c r="F37"/>
  <c r="G37" s="1"/>
  <c r="F30"/>
  <c r="G30" s="1"/>
  <c r="F38"/>
  <c r="G38" s="1"/>
  <c r="H38" s="1"/>
  <c r="F49"/>
  <c r="G49" s="1"/>
  <c r="H49" s="1"/>
  <c r="F52"/>
  <c r="G52" s="1"/>
  <c r="H52" s="1"/>
  <c r="G49" i="4"/>
  <c r="G38"/>
  <c r="G30"/>
  <c r="G37"/>
  <c r="G33"/>
  <c r="G43"/>
  <c r="G53"/>
  <c r="G17"/>
  <c r="G14"/>
  <c r="G15"/>
  <c r="G18"/>
  <c r="G45"/>
  <c r="G12"/>
  <c r="G54"/>
  <c r="G36"/>
  <c r="G22"/>
  <c r="G39"/>
  <c r="G56"/>
  <c r="G26"/>
  <c r="G23"/>
  <c r="G28"/>
  <c r="G13"/>
  <c r="G19"/>
  <c r="G8"/>
  <c r="G29"/>
  <c r="G46"/>
  <c r="G10"/>
  <c r="G11"/>
  <c r="G9"/>
  <c r="G20"/>
  <c r="G50"/>
  <c r="G32"/>
  <c r="G7"/>
  <c r="G24"/>
  <c r="G40"/>
  <c r="G48"/>
  <c r="G27"/>
  <c r="G25"/>
  <c r="G34"/>
  <c r="G55"/>
  <c r="G44"/>
  <c r="G21"/>
  <c r="G42"/>
  <c r="G41"/>
  <c r="G51"/>
  <c r="G35"/>
  <c r="G16"/>
  <c r="G31"/>
  <c r="G47"/>
  <c r="G52"/>
  <c r="G7" i="6"/>
  <c r="H44" i="7" l="1"/>
  <c r="H29"/>
  <c r="H40"/>
  <c r="H50"/>
  <c r="H16"/>
  <c r="H28"/>
  <c r="H24"/>
  <c r="H20"/>
  <c r="H46"/>
  <c r="H13"/>
  <c r="H26"/>
  <c r="H36"/>
  <c r="H7"/>
  <c r="H47"/>
  <c r="H27"/>
  <c r="H56"/>
  <c r="H54"/>
  <c r="H15"/>
  <c r="H43"/>
  <c r="H30"/>
  <c r="H41"/>
  <c r="H11"/>
  <c r="H45"/>
  <c r="H42"/>
  <c r="H48"/>
  <c r="H10"/>
  <c r="H23"/>
  <c r="H18"/>
  <c r="H37"/>
  <c r="H31"/>
  <c r="H34"/>
  <c r="H32"/>
  <c r="H19"/>
  <c r="H22"/>
  <c r="H53"/>
  <c r="H55"/>
  <c r="H8"/>
  <c r="H17"/>
  <c r="H52" i="6"/>
  <c r="H7"/>
  <c r="H38"/>
  <c r="H30"/>
  <c r="H58" i="7" l="1"/>
  <c r="H17" i="6"/>
  <c r="H35"/>
  <c r="H50"/>
  <c r="H13"/>
  <c r="H27"/>
  <c r="H56"/>
  <c r="H28"/>
  <c r="H42"/>
  <c r="H40"/>
  <c r="H20"/>
  <c r="H23"/>
  <c r="H19"/>
  <c r="H16"/>
  <c r="H18"/>
  <c r="H14"/>
  <c r="H10"/>
  <c r="H12"/>
  <c r="H33"/>
  <c r="H31"/>
  <c r="H54"/>
  <c r="H39"/>
  <c r="H36"/>
  <c r="H21"/>
  <c r="H46"/>
  <c r="H22"/>
  <c r="H48"/>
  <c r="H44"/>
  <c r="H15"/>
  <c r="H55"/>
  <c r="H26"/>
  <c r="H24"/>
  <c r="H49"/>
  <c r="H25"/>
  <c r="H29"/>
  <c r="H37"/>
  <c r="H53"/>
  <c r="H11"/>
  <c r="H45"/>
  <c r="H43"/>
  <c r="H34"/>
  <c r="H9"/>
  <c r="H47"/>
  <c r="H8"/>
  <c r="H51"/>
  <c r="H32"/>
  <c r="H58" l="1"/>
  <c r="H19" i="4"/>
  <c r="H8"/>
  <c r="H44"/>
  <c r="H9"/>
  <c r="H35"/>
  <c r="H16"/>
  <c r="H18"/>
  <c r="H48"/>
  <c r="H21"/>
  <c r="H43"/>
  <c r="H28"/>
  <c r="H45"/>
  <c r="H36"/>
  <c r="H34"/>
  <c r="H29"/>
  <c r="H51"/>
  <c r="H24"/>
  <c r="H30"/>
  <c r="H40"/>
  <c r="H55"/>
  <c r="H41"/>
  <c r="H15"/>
  <c r="H38"/>
  <c r="H33"/>
  <c r="H13"/>
  <c r="H52"/>
  <c r="H42"/>
  <c r="H53"/>
  <c r="H11"/>
  <c r="H46"/>
  <c r="H37"/>
  <c r="H54"/>
  <c r="H10"/>
  <c r="H23"/>
  <c r="H47"/>
  <c r="H25"/>
  <c r="H56"/>
  <c r="H49"/>
  <c r="H50"/>
  <c r="H32"/>
  <c r="H22"/>
  <c r="H39"/>
  <c r="H12"/>
  <c r="H20"/>
  <c r="H31"/>
  <c r="H26"/>
  <c r="H17"/>
  <c r="H14"/>
  <c r="H27"/>
  <c r="H7"/>
  <c r="H58" l="1"/>
</calcChain>
</file>

<file path=xl/sharedStrings.xml><?xml version="1.0" encoding="utf-8"?>
<sst xmlns="http://schemas.openxmlformats.org/spreadsheetml/2006/main" count="178" uniqueCount="59">
  <si>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</si>
  <si>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</si>
  <si>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</si>
  <si>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</si>
  <si>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</si>
  <si>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</si>
  <si>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</si>
  <si>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</si>
  <si>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</si>
  <si>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</si>
  <si>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</si>
  <si>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</si>
  <si>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</si>
  <si>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</si>
  <si>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</si>
  <si>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</si>
  <si>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</si>
  <si>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</si>
  <si>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</si>
  <si>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</si>
  <si>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GAIL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</si>
  <si>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</si>
  <si>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</si>
  <si>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</si>
  <si>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</si>
  <si>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</si>
  <si>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</si>
  <si>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</si>
  <si>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</si>
  <si>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</si>
  <si>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</si>
  <si>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</si>
  <si>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</si>
  <si>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</si>
  <si>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</si>
  <si>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</si>
  <si>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</si>
  <si>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</si>
  <si>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</si>
  <si>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</si>
  <si>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</si>
  <si>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</si>
  <si>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</si>
  <si>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</si>
  <si>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</si>
  <si>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</si>
  <si>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</si>
  <si>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</si>
  <si>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</si>
  <si>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</si>
  <si>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</si>
  <si>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</si>
  <si>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JSWSTEEL</t>
  </si>
  <si>
    <t>BRITANNIA</t>
  </si>
  <si>
    <t>NESTLEIND</t>
  </si>
  <si>
    <t>SHREECEM</t>
  </si>
  <si>
    <t>HDFCLIFE</t>
  </si>
  <si>
    <t>DIVISLAB</t>
  </si>
  <si>
    <t>SBILIFE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</si>
</sst>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9" fillId="4" borderId="1" xfId="0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61.82% of Nifty </a:t>
          </a:r>
        </a:p>
        <a:p>
          <a:endParaRPr lang="en-US" sz="1100" b="1" baseline="0"/>
        </a:p>
        <a:p>
          <a:r>
            <a:rPr lang="en-US" sz="1100" b="1" baseline="0"/>
            <a:t>Top 20 stocks = 78.76%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July 2020. </a:t>
          </a:r>
        </a:p>
        <a:p>
          <a:endParaRPr lang="en-US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59"/>
  <sheetViews>
    <sheetView tabSelected="1" workbookViewId="0">
      <selection activeCell="B7" sqref="B7:D16"/>
    </sheetView>
  </sheetViews>
  <sheetFormatPr defaultRowHeight="15"/>
  <cols>
    <col min="1" max="1" width="11.140625" customWidth="1"/>
    <col min="2" max="2" width="38.7109375" customWidth="1"/>
    <col min="3" max="3" width="8" customWidth="1"/>
    <col min="4" max="4" width="13.85546875" customWidth="1"/>
    <col min="5" max="5" width="14.140625" customWidth="1"/>
    <col min="6" max="6" width="12.140625" customWidth="1"/>
    <col min="7" max="7" width="8.140625" bestFit="1" customWidth="1"/>
    <col min="8" max="8" width="18" customWidth="1"/>
    <col min="13" max="13" width="2.42578125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ht="15" customHeight="1">
      <c r="B7" s="27" t="s">
        <v>22</v>
      </c>
      <c r="C7" s="23">
        <v>1440.85</v>
      </c>
      <c r="D7" s="27">
        <v>11.21</v>
      </c>
      <c r="E7" s="21">
        <f>$E$58*D7/100</f>
        <v>1453.8249000000003</v>
      </c>
      <c r="F7" s="23">
        <f>C7</f>
        <v>1440.85</v>
      </c>
      <c r="G7" s="21">
        <f>(F7-C7)/C7*100</f>
        <v>0</v>
      </c>
      <c r="H7" s="21">
        <f>E7+((E7*G7)/100)</f>
        <v>1453.8249000000003</v>
      </c>
    </row>
    <row r="8" spans="2:8">
      <c r="B8" s="27" t="s">
        <v>39</v>
      </c>
      <c r="C8" s="23">
        <v>1929.8</v>
      </c>
      <c r="D8" s="27">
        <v>11.17</v>
      </c>
      <c r="E8" s="21">
        <f>$E$58*D8/100</f>
        <v>1448.6373000000001</v>
      </c>
      <c r="F8" s="23">
        <f>C8</f>
        <v>1929.8</v>
      </c>
      <c r="G8" s="21">
        <f>(F8-C8)/C8*100</f>
        <v>0</v>
      </c>
      <c r="H8" s="21">
        <f>E8+((E8*G8)/100)</f>
        <v>1448.6373000000001</v>
      </c>
    </row>
    <row r="9" spans="2:8">
      <c r="B9" s="27" t="s">
        <v>26</v>
      </c>
      <c r="C9" s="23">
        <v>2256.25</v>
      </c>
      <c r="D9" s="27">
        <v>7.23</v>
      </c>
      <c r="E9" s="21">
        <f>$E$58*D9/100</f>
        <v>937.65870000000007</v>
      </c>
      <c r="F9" s="23">
        <f>C9</f>
        <v>2256.25</v>
      </c>
      <c r="G9" s="21">
        <f>(F9-C9)/C9*100</f>
        <v>0</v>
      </c>
      <c r="H9" s="21">
        <f>E9+((E9*G9)/100)</f>
        <v>937.65870000000007</v>
      </c>
    </row>
    <row r="10" spans="2:8">
      <c r="B10" s="27" t="s">
        <v>31</v>
      </c>
      <c r="C10" s="23">
        <v>1100</v>
      </c>
      <c r="D10" s="27">
        <v>7.21</v>
      </c>
      <c r="E10" s="21">
        <f>$E$58*D10/100</f>
        <v>935.06490000000008</v>
      </c>
      <c r="F10" s="23">
        <f>C10</f>
        <v>1100</v>
      </c>
      <c r="G10" s="21">
        <f>(F10-C10)/C10*100</f>
        <v>0</v>
      </c>
      <c r="H10" s="21">
        <f>E10+((E10*G10)/100)</f>
        <v>935.06490000000008</v>
      </c>
    </row>
    <row r="11" spans="2:8">
      <c r="B11" s="27" t="s">
        <v>28</v>
      </c>
      <c r="C11" s="23">
        <v>473.35</v>
      </c>
      <c r="D11" s="27">
        <v>5.84</v>
      </c>
      <c r="E11" s="21">
        <f>$E$58*D11/100</f>
        <v>757.38959999999997</v>
      </c>
      <c r="F11" s="23">
        <f>C11</f>
        <v>473.35</v>
      </c>
      <c r="G11" s="21">
        <f>(F11-C11)/C11*100</f>
        <v>0</v>
      </c>
      <c r="H11" s="21">
        <f>E11+((E11*G11)/100)</f>
        <v>757.38959999999997</v>
      </c>
    </row>
    <row r="12" spans="2:8">
      <c r="B12" s="27" t="s">
        <v>42</v>
      </c>
      <c r="C12" s="23">
        <v>2679.65</v>
      </c>
      <c r="D12" s="27">
        <v>5.04</v>
      </c>
      <c r="E12" s="21">
        <f>$E$58*D12/100</f>
        <v>653.63760000000002</v>
      </c>
      <c r="F12" s="23">
        <f>C12</f>
        <v>2679.65</v>
      </c>
      <c r="G12" s="21">
        <f>(F12-C12)/C12*100</f>
        <v>0</v>
      </c>
      <c r="H12" s="21">
        <f>E12+((E12*G12)/100)</f>
        <v>653.63760000000002</v>
      </c>
    </row>
    <row r="13" spans="2:8">
      <c r="B13" s="27" t="s">
        <v>32</v>
      </c>
      <c r="C13" s="23">
        <v>1907.1</v>
      </c>
      <c r="D13" s="27">
        <v>5</v>
      </c>
      <c r="E13" s="21">
        <f>$E$58*D13/100</f>
        <v>648.45000000000005</v>
      </c>
      <c r="F13" s="23">
        <f>C13</f>
        <v>1907.1</v>
      </c>
      <c r="G13" s="21">
        <f>(F13-C13)/C13*100</f>
        <v>0</v>
      </c>
      <c r="H13" s="21">
        <f>E13+((E13*G13)/100)</f>
        <v>648.45000000000005</v>
      </c>
    </row>
    <row r="14" spans="2:8">
      <c r="B14" s="27" t="s">
        <v>25</v>
      </c>
      <c r="C14" s="23">
        <v>2138.1999999999998</v>
      </c>
      <c r="D14" s="27">
        <v>3.42</v>
      </c>
      <c r="E14" s="21">
        <f>$E$58*D14/100</f>
        <v>443.53979999999996</v>
      </c>
      <c r="F14" s="23">
        <f>C14</f>
        <v>2138.1999999999998</v>
      </c>
      <c r="G14" s="21">
        <f>(F14-C14)/C14*100</f>
        <v>0</v>
      </c>
      <c r="H14" s="21">
        <f>E14+((E14*G14)/100)</f>
        <v>443.53979999999996</v>
      </c>
    </row>
    <row r="15" spans="2:8">
      <c r="B15" s="27" t="s">
        <v>27</v>
      </c>
      <c r="C15" s="23">
        <v>193.65</v>
      </c>
      <c r="D15" s="27">
        <v>3.03</v>
      </c>
      <c r="E15" s="21">
        <f>$E$58*D15/100</f>
        <v>392.96069999999997</v>
      </c>
      <c r="F15" s="23">
        <f>C15</f>
        <v>193.65</v>
      </c>
      <c r="G15" s="21">
        <f>(F15-C15)/C15*100</f>
        <v>0</v>
      </c>
      <c r="H15" s="21">
        <f>E15+((E15*G15)/100)</f>
        <v>392.96069999999997</v>
      </c>
    </row>
    <row r="16" spans="2:8">
      <c r="B16" s="27" t="s">
        <v>11</v>
      </c>
      <c r="C16" s="23">
        <v>601.6</v>
      </c>
      <c r="D16" s="27">
        <v>2.67</v>
      </c>
      <c r="E16" s="21">
        <f>$E$58*D16/100</f>
        <v>346.27229999999997</v>
      </c>
      <c r="F16" s="23">
        <f>C16</f>
        <v>601.6</v>
      </c>
      <c r="G16" s="21">
        <f>(F16-C16)/C16*100</f>
        <v>0</v>
      </c>
      <c r="H16" s="21">
        <f>E16+((E16*G16)/100)</f>
        <v>346.27229999999997</v>
      </c>
    </row>
    <row r="17" spans="2:8">
      <c r="B17" s="27" t="s">
        <v>33</v>
      </c>
      <c r="C17" s="23">
        <v>1122.4000000000001</v>
      </c>
      <c r="D17" s="27">
        <v>2.4500000000000002</v>
      </c>
      <c r="E17" s="21">
        <f>$E$58*D17/100</f>
        <v>317.74050000000005</v>
      </c>
      <c r="F17" s="23">
        <f>C17</f>
        <v>1122.4000000000001</v>
      </c>
      <c r="G17" s="21">
        <f>(F17-C17)/C17*100</f>
        <v>0</v>
      </c>
      <c r="H17" s="21">
        <f>E17+((E17*G17)/100)</f>
        <v>317.74050000000005</v>
      </c>
    </row>
    <row r="18" spans="2:8">
      <c r="B18" s="27" t="s">
        <v>13</v>
      </c>
      <c r="C18" s="23">
        <v>4908.8</v>
      </c>
      <c r="D18" s="27">
        <v>2.33</v>
      </c>
      <c r="E18" s="21">
        <f>$E$58*D18/100</f>
        <v>302.17770000000002</v>
      </c>
      <c r="F18" s="23">
        <f>C18</f>
        <v>4908.8</v>
      </c>
      <c r="G18" s="21">
        <f>(F18-C18)/C18*100</f>
        <v>0</v>
      </c>
      <c r="H18" s="21">
        <f>E18+((E18*G18)/100)</f>
        <v>302.17770000000002</v>
      </c>
    </row>
    <row r="19" spans="2:8">
      <c r="B19" s="27" t="s">
        <v>15</v>
      </c>
      <c r="C19" s="23">
        <v>463.25</v>
      </c>
      <c r="D19" s="27">
        <v>1.99</v>
      </c>
      <c r="E19" s="21">
        <f>$E$58*D19/100</f>
        <v>258.0831</v>
      </c>
      <c r="F19" s="23">
        <f>C19</f>
        <v>463.25</v>
      </c>
      <c r="G19" s="21">
        <f>(F19-C19)/C19*100</f>
        <v>0</v>
      </c>
      <c r="H19" s="21">
        <f>E19+((E19*G19)/100)</f>
        <v>258.0831</v>
      </c>
    </row>
    <row r="20" spans="2:8">
      <c r="B20" s="27" t="s">
        <v>10</v>
      </c>
      <c r="C20" s="23">
        <v>2215.3000000000002</v>
      </c>
      <c r="D20" s="27">
        <v>1.79</v>
      </c>
      <c r="E20" s="21">
        <f>$E$58*D20/100</f>
        <v>232.14510000000001</v>
      </c>
      <c r="F20" s="23">
        <f>C20</f>
        <v>2215.3000000000002</v>
      </c>
      <c r="G20" s="21">
        <f>(F20-C20)/C20*100</f>
        <v>0</v>
      </c>
      <c r="H20" s="21">
        <f>E20+((E20*G20)/100)</f>
        <v>232.14510000000001</v>
      </c>
    </row>
    <row r="21" spans="2:8">
      <c r="B21" s="27" t="s">
        <v>40</v>
      </c>
      <c r="C21" s="23">
        <v>244.25</v>
      </c>
      <c r="D21" s="27">
        <v>1.68</v>
      </c>
      <c r="E21" s="21">
        <f>$E$58*D21/100</f>
        <v>217.87919999999997</v>
      </c>
      <c r="F21" s="23">
        <f>C21</f>
        <v>244.25</v>
      </c>
      <c r="G21" s="21">
        <f>(F21-C21)/C21*100</f>
        <v>0</v>
      </c>
      <c r="H21" s="21">
        <f>E21+((E21*G21)/100)</f>
        <v>217.87919999999997</v>
      </c>
    </row>
    <row r="22" spans="2:8">
      <c r="B22" s="27" t="s">
        <v>35</v>
      </c>
      <c r="C22" s="23">
        <v>7035.8</v>
      </c>
      <c r="D22" s="27">
        <v>1.67</v>
      </c>
      <c r="E22" s="21">
        <f>$E$58*D22/100</f>
        <v>216.5823</v>
      </c>
      <c r="F22" s="23">
        <f>C22</f>
        <v>7035.8</v>
      </c>
      <c r="G22" s="21">
        <f>(F22-C22)/C22*100</f>
        <v>0</v>
      </c>
      <c r="H22" s="21">
        <f>E22+((E22*G22)/100)</f>
        <v>216.5823</v>
      </c>
    </row>
    <row r="23" spans="2:8">
      <c r="B23" s="27" t="s">
        <v>21</v>
      </c>
      <c r="C23" s="23">
        <v>822.2</v>
      </c>
      <c r="D23" s="27">
        <v>1.6</v>
      </c>
      <c r="E23" s="21">
        <f>$E$58*D23/100</f>
        <v>207.50400000000002</v>
      </c>
      <c r="F23" s="23">
        <f>C23</f>
        <v>822.2</v>
      </c>
      <c r="G23" s="21">
        <f>(F23-C23)/C23*100</f>
        <v>0</v>
      </c>
      <c r="H23" s="21">
        <f>E23+((E23*G23)/100)</f>
        <v>207.50400000000002</v>
      </c>
    </row>
    <row r="24" spans="2:8">
      <c r="B24" s="27" t="s">
        <v>34</v>
      </c>
      <c r="C24" s="23">
        <v>722</v>
      </c>
      <c r="D24" s="27">
        <v>1.24</v>
      </c>
      <c r="E24" s="21">
        <f>$E$58*D24/100</f>
        <v>160.81559999999999</v>
      </c>
      <c r="F24" s="23">
        <f>C24</f>
        <v>722</v>
      </c>
      <c r="G24" s="21">
        <f>(F24-C24)/C24*100</f>
        <v>0</v>
      </c>
      <c r="H24" s="21">
        <f>E24+((E24*G24)/100)</f>
        <v>160.81559999999999</v>
      </c>
    </row>
    <row r="25" spans="2:8">
      <c r="B25" s="27" t="s">
        <v>54</v>
      </c>
      <c r="C25" s="23">
        <v>17888.95</v>
      </c>
      <c r="D25" s="27">
        <v>1.1399999999999999</v>
      </c>
      <c r="E25" s="21">
        <f>$E$58*D25/100</f>
        <v>147.84659999999997</v>
      </c>
      <c r="F25" s="23">
        <f>C25</f>
        <v>17888.95</v>
      </c>
      <c r="G25" s="21">
        <f>(F25-C25)/C25*100</f>
        <v>0</v>
      </c>
      <c r="H25" s="21">
        <f>E25+((E25*G25)/100)</f>
        <v>147.84659999999997</v>
      </c>
    </row>
    <row r="26" spans="2:8">
      <c r="B26" s="27" t="s">
        <v>18</v>
      </c>
      <c r="C26" s="23">
        <v>4829</v>
      </c>
      <c r="D26" s="27">
        <v>1.05</v>
      </c>
      <c r="E26" s="21">
        <f>$E$58*D26/100</f>
        <v>136.17449999999999</v>
      </c>
      <c r="F26" s="23">
        <f>C26</f>
        <v>4829</v>
      </c>
      <c r="G26" s="21">
        <f>(F26-C26)/C26*100</f>
        <v>0</v>
      </c>
      <c r="H26" s="21">
        <f>E26+((E26*G26)/100)</f>
        <v>136.17449999999999</v>
      </c>
    </row>
    <row r="27" spans="2:8">
      <c r="B27" s="27" t="s">
        <v>51</v>
      </c>
      <c r="C27" s="23">
        <v>1361.2</v>
      </c>
      <c r="D27" s="27">
        <v>1.02</v>
      </c>
      <c r="E27" s="21">
        <f>$E$58*D27/100</f>
        <v>132.28380000000001</v>
      </c>
      <c r="F27" s="23">
        <f>C27</f>
        <v>1361.2</v>
      </c>
      <c r="G27" s="21">
        <f>(F27-C27)/C27*100</f>
        <v>0</v>
      </c>
      <c r="H27" s="21">
        <f>E27+((E27*G27)/100)</f>
        <v>132.28380000000001</v>
      </c>
    </row>
    <row r="28" spans="2:8">
      <c r="B28" s="27" t="s">
        <v>41</v>
      </c>
      <c r="C28" s="23">
        <v>511.65</v>
      </c>
      <c r="D28" s="27">
        <v>0.99</v>
      </c>
      <c r="E28" s="21">
        <f>$E$58*D28/100</f>
        <v>128.3931</v>
      </c>
      <c r="F28" s="23">
        <f>C28</f>
        <v>511.65</v>
      </c>
      <c r="G28" s="21">
        <f>(F28-C28)/C28*100</f>
        <v>0</v>
      </c>
      <c r="H28" s="21">
        <f>E28+((E28*G28)/100)</f>
        <v>128.3931</v>
      </c>
    </row>
    <row r="29" spans="2:8">
      <c r="B29" s="27" t="s">
        <v>47</v>
      </c>
      <c r="C29" s="23">
        <v>4802</v>
      </c>
      <c r="D29" s="27">
        <v>0.99</v>
      </c>
      <c r="E29" s="21">
        <f>$E$58*D29/100</f>
        <v>128.3931</v>
      </c>
      <c r="F29" s="23">
        <f>C29</f>
        <v>4802</v>
      </c>
      <c r="G29" s="21">
        <f>(F29-C29)/C29*100</f>
        <v>0</v>
      </c>
      <c r="H29" s="21">
        <f>E29+((E29*G29)/100)</f>
        <v>128.3931</v>
      </c>
    </row>
    <row r="30" spans="2:8">
      <c r="B30" s="27" t="s">
        <v>45</v>
      </c>
      <c r="C30" s="23">
        <v>876.85</v>
      </c>
      <c r="D30" s="27">
        <v>0.97</v>
      </c>
      <c r="E30" s="21">
        <f>$E$58*D30/100</f>
        <v>125.7993</v>
      </c>
      <c r="F30" s="23">
        <f>C30</f>
        <v>876.85</v>
      </c>
      <c r="G30" s="21">
        <f>(F30-C30)/C30*100</f>
        <v>0</v>
      </c>
      <c r="H30" s="21">
        <f>E30+((E30*G30)/100)</f>
        <v>125.7993</v>
      </c>
    </row>
    <row r="31" spans="2:8">
      <c r="B31" s="27" t="s">
        <v>49</v>
      </c>
      <c r="C31" s="23">
        <v>8758.7999999999993</v>
      </c>
      <c r="D31" s="27">
        <v>0.95</v>
      </c>
      <c r="E31" s="21">
        <f>$E$58*D31/100</f>
        <v>123.20549999999999</v>
      </c>
      <c r="F31" s="23">
        <f>C31</f>
        <v>8758.7999999999993</v>
      </c>
      <c r="G31" s="21">
        <f>(F31-C31)/C31*100</f>
        <v>0</v>
      </c>
      <c r="H31" s="21">
        <f>E31+((E31*G31)/100)</f>
        <v>123.20549999999999</v>
      </c>
    </row>
    <row r="32" spans="2:8">
      <c r="B32" s="27" t="s">
        <v>48</v>
      </c>
      <c r="C32" s="23">
        <v>350.5</v>
      </c>
      <c r="D32" s="27">
        <v>0.93</v>
      </c>
      <c r="E32" s="21">
        <f>$E$58*D32/100</f>
        <v>120.6117</v>
      </c>
      <c r="F32" s="23">
        <f>C32</f>
        <v>350.5</v>
      </c>
      <c r="G32" s="21">
        <f>(F32-C32)/C32*100</f>
        <v>0</v>
      </c>
      <c r="H32" s="21">
        <f>E32+((E32*G32)/100)</f>
        <v>120.6117</v>
      </c>
    </row>
    <row r="33" spans="2:8">
      <c r="B33" s="27" t="s">
        <v>56</v>
      </c>
      <c r="C33" s="23">
        <v>646.79999999999995</v>
      </c>
      <c r="D33" s="27">
        <v>0.91</v>
      </c>
      <c r="E33" s="21">
        <f>$E$58*D33/100</f>
        <v>118.01790000000001</v>
      </c>
      <c r="F33" s="23">
        <f>C33</f>
        <v>646.79999999999995</v>
      </c>
      <c r="G33" s="21">
        <f>(F33-C33)/C33*100</f>
        <v>0</v>
      </c>
      <c r="H33" s="21">
        <f>E33+((E33*G33)/100)</f>
        <v>118.01790000000001</v>
      </c>
    </row>
    <row r="34" spans="2:8">
      <c r="B34" s="27" t="s">
        <v>30</v>
      </c>
      <c r="C34" s="23">
        <v>857.65</v>
      </c>
      <c r="D34" s="27">
        <v>0.87</v>
      </c>
      <c r="E34" s="21">
        <f>$E$58*D34/100</f>
        <v>112.83030000000001</v>
      </c>
      <c r="F34" s="23">
        <f>C34</f>
        <v>857.65</v>
      </c>
      <c r="G34" s="21">
        <f>(F34-C34)/C34*100</f>
        <v>0</v>
      </c>
      <c r="H34" s="21">
        <f>E34+((E34*G34)/100)</f>
        <v>112.83030000000001</v>
      </c>
    </row>
    <row r="35" spans="2:8">
      <c r="B35" s="27" t="s">
        <v>38</v>
      </c>
      <c r="C35" s="23">
        <v>192.4</v>
      </c>
      <c r="D35" s="27">
        <v>0.87</v>
      </c>
      <c r="E35" s="21">
        <f>$E$58*D35/100</f>
        <v>112.83030000000001</v>
      </c>
      <c r="F35" s="23">
        <f>C35</f>
        <v>192.4</v>
      </c>
      <c r="G35" s="21">
        <f>(F35-C35)/C35*100</f>
        <v>0</v>
      </c>
      <c r="H35" s="21">
        <f>E35+((E35*G35)/100)</f>
        <v>112.83030000000001</v>
      </c>
    </row>
    <row r="36" spans="2:8">
      <c r="B36" s="27" t="s">
        <v>57</v>
      </c>
      <c r="C36" s="23">
        <v>3605.1</v>
      </c>
      <c r="D36" s="27">
        <v>0.82</v>
      </c>
      <c r="E36" s="21">
        <f>$E$58*D36/100</f>
        <v>106.3458</v>
      </c>
      <c r="F36" s="23">
        <f>C36</f>
        <v>3605.1</v>
      </c>
      <c r="G36" s="21">
        <f>(F36-C36)/C36*100</f>
        <v>0</v>
      </c>
      <c r="H36" s="21">
        <f>E36+((E36*G36)/100)</f>
        <v>106.3458</v>
      </c>
    </row>
    <row r="37" spans="2:8">
      <c r="B37" s="27" t="s">
        <v>36</v>
      </c>
      <c r="C37" s="23">
        <v>94.7</v>
      </c>
      <c r="D37" s="27">
        <v>0.82</v>
      </c>
      <c r="E37" s="21">
        <f>$E$58*D37/100</f>
        <v>106.3458</v>
      </c>
      <c r="F37" s="23">
        <f>C37</f>
        <v>94.7</v>
      </c>
      <c r="G37" s="21">
        <f>(F37-C37)/C37*100</f>
        <v>0</v>
      </c>
      <c r="H37" s="21">
        <f>E37+((E37*G37)/100)</f>
        <v>106.3458</v>
      </c>
    </row>
    <row r="38" spans="2:8">
      <c r="B38" s="27" t="s">
        <v>44</v>
      </c>
      <c r="C38" s="23">
        <v>577.35</v>
      </c>
      <c r="D38" s="27">
        <v>0.78</v>
      </c>
      <c r="E38" s="21">
        <f>$E$58*D38/100</f>
        <v>101.15819999999999</v>
      </c>
      <c r="F38" s="23">
        <f>C38</f>
        <v>577.35</v>
      </c>
      <c r="G38" s="21">
        <f>(F38-C38)/C38*100</f>
        <v>0</v>
      </c>
      <c r="H38" s="21">
        <f>E38+((E38*G38)/100)</f>
        <v>101.15819999999999</v>
      </c>
    </row>
    <row r="39" spans="2:8">
      <c r="B39" s="27" t="s">
        <v>53</v>
      </c>
      <c r="C39" s="23">
        <v>3638</v>
      </c>
      <c r="D39" s="27">
        <v>0.77</v>
      </c>
      <c r="E39" s="21">
        <f>$E$58*D39/100</f>
        <v>99.861300000000014</v>
      </c>
      <c r="F39" s="23">
        <f>C39</f>
        <v>3638</v>
      </c>
      <c r="G39" s="21">
        <f>(F39-C39)/C39*100</f>
        <v>0</v>
      </c>
      <c r="H39" s="21">
        <f>E39+((E39*G39)/100)</f>
        <v>99.861300000000014</v>
      </c>
    </row>
    <row r="40" spans="2:8">
      <c r="B40" s="27" t="s">
        <v>12</v>
      </c>
      <c r="C40" s="23">
        <v>3173.55</v>
      </c>
      <c r="D40" s="27">
        <v>0.74</v>
      </c>
      <c r="E40" s="21">
        <f>$E$58*D40/100</f>
        <v>95.97059999999999</v>
      </c>
      <c r="F40" s="23">
        <f>C40</f>
        <v>3173.55</v>
      </c>
      <c r="G40" s="21">
        <f>(F40-C40)/C40*100</f>
        <v>0</v>
      </c>
      <c r="H40" s="21">
        <f>E40+((E40*G40)/100)</f>
        <v>95.97059999999999</v>
      </c>
    </row>
    <row r="41" spans="2:8">
      <c r="B41" s="27" t="s">
        <v>23</v>
      </c>
      <c r="C41" s="23">
        <v>3109</v>
      </c>
      <c r="D41" s="27">
        <v>0.72</v>
      </c>
      <c r="E41" s="21">
        <f>$E$58*D41/100</f>
        <v>93.376800000000003</v>
      </c>
      <c r="F41" s="23">
        <f>C41</f>
        <v>3109</v>
      </c>
      <c r="G41" s="21">
        <f>(F41-C41)/C41*100</f>
        <v>0</v>
      </c>
      <c r="H41" s="21">
        <f>E41+((E41*G41)/100)</f>
        <v>93.376800000000003</v>
      </c>
    </row>
    <row r="42" spans="2:8">
      <c r="B42" s="27" t="s">
        <v>16</v>
      </c>
      <c r="C42" s="23">
        <v>745.6</v>
      </c>
      <c r="D42" s="27">
        <v>0.68</v>
      </c>
      <c r="E42" s="21">
        <f>$E$58*D42/100</f>
        <v>88.1892</v>
      </c>
      <c r="F42" s="23">
        <f>C42</f>
        <v>745.6</v>
      </c>
      <c r="G42" s="21">
        <f>(F42-C42)/C42*100</f>
        <v>0</v>
      </c>
      <c r="H42" s="21">
        <f>E42+((E42*G42)/100)</f>
        <v>88.1892</v>
      </c>
    </row>
    <row r="43" spans="2:8">
      <c r="B43" s="27" t="s">
        <v>19</v>
      </c>
      <c r="C43" s="23">
        <v>2534.65</v>
      </c>
      <c r="D43" s="27">
        <v>0.63</v>
      </c>
      <c r="E43" s="21">
        <f>$E$58*D43/100</f>
        <v>81.704700000000003</v>
      </c>
      <c r="F43" s="23">
        <f>C43</f>
        <v>2534.65</v>
      </c>
      <c r="G43" s="21">
        <f>(F43-C43)/C43*100</f>
        <v>0</v>
      </c>
      <c r="H43" s="21">
        <f>E43+((E43*G43)/100)</f>
        <v>81.704700000000003</v>
      </c>
    </row>
    <row r="44" spans="2:8">
      <c r="B44" s="27" t="s">
        <v>50</v>
      </c>
      <c r="C44" s="23">
        <v>875.75</v>
      </c>
      <c r="D44" s="27">
        <v>0.62</v>
      </c>
      <c r="E44" s="21">
        <f>$E$58*D44/100</f>
        <v>80.407799999999995</v>
      </c>
      <c r="F44" s="23">
        <f>C44</f>
        <v>875.75</v>
      </c>
      <c r="G44" s="21">
        <f>(F44-C44)/C44*100</f>
        <v>0</v>
      </c>
      <c r="H44" s="21">
        <f>E44+((E44*G44)/100)</f>
        <v>80.407799999999995</v>
      </c>
    </row>
    <row r="45" spans="2:8">
      <c r="B45" s="27" t="s">
        <v>52</v>
      </c>
      <c r="C45" s="23">
        <v>350.2</v>
      </c>
      <c r="D45" s="27">
        <v>0.62</v>
      </c>
      <c r="E45" s="21">
        <f>$E$58*D45/100</f>
        <v>80.407799999999995</v>
      </c>
      <c r="F45" s="23">
        <f>C45</f>
        <v>350.2</v>
      </c>
      <c r="G45" s="21">
        <f>(F45-C45)/C45*100</f>
        <v>0</v>
      </c>
      <c r="H45" s="21">
        <f>E45+((E45*G45)/100)</f>
        <v>80.407799999999995</v>
      </c>
    </row>
    <row r="46" spans="2:8">
      <c r="B46" s="27" t="s">
        <v>24</v>
      </c>
      <c r="C46" s="23">
        <v>226.35</v>
      </c>
      <c r="D46" s="27">
        <v>0.59</v>
      </c>
      <c r="E46" s="21">
        <f>$E$58*D46/100</f>
        <v>76.517099999999999</v>
      </c>
      <c r="F46" s="23">
        <f>C46</f>
        <v>226.35</v>
      </c>
      <c r="G46" s="21">
        <f>(F46-C46)/C46*100</f>
        <v>0</v>
      </c>
      <c r="H46" s="21">
        <f>E46+((E46*G46)/100)</f>
        <v>76.517099999999999</v>
      </c>
    </row>
    <row r="47" spans="2:8">
      <c r="B47" s="27" t="s">
        <v>58</v>
      </c>
      <c r="C47" s="23">
        <v>846.05</v>
      </c>
      <c r="D47" s="27">
        <v>0.59</v>
      </c>
      <c r="E47" s="21">
        <f>$E$58*D47/100</f>
        <v>76.517099999999999</v>
      </c>
      <c r="F47" s="23">
        <f>C47</f>
        <v>846.05</v>
      </c>
      <c r="G47" s="21">
        <f>(F47-C47)/C47*100</f>
        <v>0</v>
      </c>
      <c r="H47" s="21">
        <f>E47+((E47*G47)/100)</f>
        <v>76.517099999999999</v>
      </c>
    </row>
    <row r="48" spans="2:8">
      <c r="B48" s="27" t="s">
        <v>55</v>
      </c>
      <c r="C48" s="23">
        <v>24306</v>
      </c>
      <c r="D48" s="27">
        <v>0.57999999999999996</v>
      </c>
      <c r="E48" s="21">
        <f>$E$58*D48/100</f>
        <v>75.220199999999991</v>
      </c>
      <c r="F48" s="23">
        <f>C48</f>
        <v>24306</v>
      </c>
      <c r="G48" s="21">
        <f>(F48-C48)/C48*100</f>
        <v>0</v>
      </c>
      <c r="H48" s="21">
        <f>E48+((E48*G48)/100)</f>
        <v>75.220199999999991</v>
      </c>
    </row>
    <row r="49" spans="2:9">
      <c r="B49" s="27" t="s">
        <v>43</v>
      </c>
      <c r="C49" s="23">
        <v>180.35</v>
      </c>
      <c r="D49" s="27">
        <v>0.57999999999999996</v>
      </c>
      <c r="E49" s="21">
        <f>$E$58*D49/100</f>
        <v>75.220199999999991</v>
      </c>
      <c r="F49" s="23">
        <f>C49</f>
        <v>180.35</v>
      </c>
      <c r="G49" s="21">
        <f>(F49-C49)/C49*100</f>
        <v>0</v>
      </c>
      <c r="H49" s="21">
        <f>E49+((E49*G49)/100)</f>
        <v>75.220199999999991</v>
      </c>
    </row>
    <row r="50" spans="2:9">
      <c r="B50" s="27" t="s">
        <v>9</v>
      </c>
      <c r="C50" s="23">
        <v>411.55</v>
      </c>
      <c r="D50" s="27">
        <v>0.54</v>
      </c>
      <c r="E50" s="21">
        <f>$E$58*D50/100</f>
        <v>70.032600000000002</v>
      </c>
      <c r="F50" s="23">
        <f>C50</f>
        <v>411.55</v>
      </c>
      <c r="G50" s="21">
        <f>(F50-C50)/C50*100</f>
        <v>0</v>
      </c>
      <c r="H50" s="21">
        <f>E50+((E50*G50)/100)</f>
        <v>70.032600000000002</v>
      </c>
    </row>
    <row r="51" spans="2:9">
      <c r="B51" s="27" t="s">
        <v>14</v>
      </c>
      <c r="C51" s="23">
        <v>373</v>
      </c>
      <c r="D51" s="27">
        <v>0.54</v>
      </c>
      <c r="E51" s="21">
        <f>$E$58*D51/100</f>
        <v>70.032600000000002</v>
      </c>
      <c r="F51" s="23">
        <f>C51</f>
        <v>373</v>
      </c>
      <c r="G51" s="21">
        <f>(F51-C51)/C51*100</f>
        <v>0</v>
      </c>
      <c r="H51" s="21">
        <f>E51+((E51*G51)/100)</f>
        <v>70.032600000000002</v>
      </c>
    </row>
    <row r="52" spans="2:9">
      <c r="B52" s="27" t="s">
        <v>37</v>
      </c>
      <c r="C52" s="23">
        <v>78.5</v>
      </c>
      <c r="D52" s="27">
        <v>0.51</v>
      </c>
      <c r="E52" s="21">
        <f>$E$58*D52/100</f>
        <v>66.141900000000007</v>
      </c>
      <c r="F52" s="23">
        <f>C52</f>
        <v>78.5</v>
      </c>
      <c r="G52" s="21">
        <f>(F52-C52)/C52*100</f>
        <v>0</v>
      </c>
      <c r="H52" s="21">
        <f>E52+((E52*G52)/100)</f>
        <v>66.141900000000007</v>
      </c>
    </row>
    <row r="53" spans="2:9">
      <c r="B53" s="27" t="s">
        <v>17</v>
      </c>
      <c r="C53" s="23">
        <v>125.55</v>
      </c>
      <c r="D53" s="27">
        <v>0.47</v>
      </c>
      <c r="E53" s="21">
        <f>$E$58*D53/100</f>
        <v>60.954299999999996</v>
      </c>
      <c r="F53" s="23">
        <f>C53</f>
        <v>125.55</v>
      </c>
      <c r="G53" s="21">
        <f>(F53-C53)/C53*100</f>
        <v>0</v>
      </c>
      <c r="H53" s="21">
        <f>E53+((E53*G53)/100)</f>
        <v>60.954299999999996</v>
      </c>
    </row>
    <row r="54" spans="2:9">
      <c r="B54" s="27" t="s">
        <v>46</v>
      </c>
      <c r="C54" s="23">
        <v>417.7</v>
      </c>
      <c r="D54" s="27">
        <v>0.41</v>
      </c>
      <c r="E54" s="21">
        <f>$E$58*D54/100</f>
        <v>53.172899999999998</v>
      </c>
      <c r="F54" s="23">
        <f>C54</f>
        <v>417.7</v>
      </c>
      <c r="G54" s="21">
        <f>(F54-C54)/C54*100</f>
        <v>0</v>
      </c>
      <c r="H54" s="21">
        <f>E54+((E54*G54)/100)</f>
        <v>53.172899999999998</v>
      </c>
    </row>
    <row r="55" spans="2:9">
      <c r="B55" s="27" t="s">
        <v>29</v>
      </c>
      <c r="C55" s="23">
        <v>84.6</v>
      </c>
      <c r="D55" s="27">
        <v>0.38</v>
      </c>
      <c r="E55" s="21">
        <f>$E$58*D55/100</f>
        <v>49.282200000000003</v>
      </c>
      <c r="F55" s="23">
        <f>C55</f>
        <v>84.6</v>
      </c>
      <c r="G55" s="21">
        <f>(F55-C55)/C55*100</f>
        <v>0</v>
      </c>
      <c r="H55" s="21">
        <f>E55+((E55*G55)/100)</f>
        <v>49.282200000000003</v>
      </c>
    </row>
    <row r="56" spans="2:9">
      <c r="B56" s="27" t="s">
        <v>20</v>
      </c>
      <c r="C56" s="23">
        <v>102.65</v>
      </c>
      <c r="D56" s="27">
        <v>0.34</v>
      </c>
      <c r="E56" s="21">
        <f>$E$58*D56/100</f>
        <v>44.0946</v>
      </c>
      <c r="F56" s="23">
        <f>C56</f>
        <v>102.65</v>
      </c>
      <c r="G56" s="21">
        <f>(F56-C56)/C56*100</f>
        <v>0</v>
      </c>
      <c r="H56" s="21">
        <f>E56+((E56*G56)/100)</f>
        <v>44.0946</v>
      </c>
    </row>
    <row r="57" spans="2:9">
      <c r="B57" s="23"/>
      <c r="C57" s="23"/>
      <c r="D57" s="24"/>
      <c r="E57" s="21"/>
      <c r="F57" s="23"/>
      <c r="G57" s="21"/>
      <c r="H57" s="21"/>
    </row>
    <row r="58" spans="2:9" ht="21" customHeight="1">
      <c r="B58" s="16"/>
      <c r="C58" s="16"/>
      <c r="D58" s="25">
        <f>SUM(D7:D57)</f>
        <v>99.99</v>
      </c>
      <c r="E58" s="17">
        <v>12969</v>
      </c>
      <c r="F58" s="18"/>
      <c r="G58" s="19"/>
      <c r="H58" s="17">
        <f>SUM(H7:H57)</f>
        <v>12967.703099999997</v>
      </c>
      <c r="I58" t="s">
        <v>8</v>
      </c>
    </row>
    <row r="59" spans="2:9" ht="42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6">
    <sortState ref="B7:H56">
      <sortCondition descending="1" ref="D7:D56"/>
    </sortState>
  </autoFilter>
  <sortState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H59"/>
  <sheetViews>
    <sheetView workbookViewId="0">
      <selection activeCell="E59" sqref="E59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5703125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>
      <c r="B7" s="27" t="s">
        <v>22</v>
      </c>
      <c r="C7" s="23">
        <v>1440.85</v>
      </c>
      <c r="D7" s="27">
        <v>11.21</v>
      </c>
      <c r="E7" s="21">
        <f t="shared" ref="E7:E38" si="0">$E$58*D7/100</f>
        <v>1453.8249000000003</v>
      </c>
      <c r="F7" s="22">
        <f>C7*0.9</f>
        <v>1296.7649999999999</v>
      </c>
      <c r="G7" s="26">
        <f t="shared" ref="G7:G38" si="1">(F7-C7)/C7*100</f>
        <v>-10.000000000000004</v>
      </c>
      <c r="H7" s="21">
        <f t="shared" ref="H7:H38" si="2">E7+((E7*G7)/100)</f>
        <v>1308.4424100000001</v>
      </c>
    </row>
    <row r="8" spans="2:8">
      <c r="B8" s="27" t="s">
        <v>39</v>
      </c>
      <c r="C8" s="23">
        <v>1929.8</v>
      </c>
      <c r="D8" s="27">
        <v>11.17</v>
      </c>
      <c r="E8" s="21">
        <f t="shared" si="0"/>
        <v>1448.6373000000001</v>
      </c>
      <c r="F8" s="22">
        <f t="shared" ref="F8:F56" si="3">C8*0.9</f>
        <v>1736.82</v>
      </c>
      <c r="G8" s="26">
        <f t="shared" si="1"/>
        <v>-10</v>
      </c>
      <c r="H8" s="21">
        <f t="shared" si="2"/>
        <v>1303.7735700000001</v>
      </c>
    </row>
    <row r="9" spans="2:8">
      <c r="B9" s="27" t="s">
        <v>26</v>
      </c>
      <c r="C9" s="23">
        <v>2256.25</v>
      </c>
      <c r="D9" s="27">
        <v>7.23</v>
      </c>
      <c r="E9" s="21">
        <f t="shared" si="0"/>
        <v>937.65870000000007</v>
      </c>
      <c r="F9" s="22">
        <f t="shared" si="3"/>
        <v>2030.625</v>
      </c>
      <c r="G9" s="26">
        <f t="shared" si="1"/>
        <v>-10</v>
      </c>
      <c r="H9" s="21">
        <f t="shared" si="2"/>
        <v>843.89283</v>
      </c>
    </row>
    <row r="10" spans="2:8">
      <c r="B10" s="27" t="s">
        <v>31</v>
      </c>
      <c r="C10" s="23">
        <v>1100</v>
      </c>
      <c r="D10" s="27">
        <v>7.21</v>
      </c>
      <c r="E10" s="21">
        <f t="shared" si="0"/>
        <v>935.06490000000008</v>
      </c>
      <c r="F10" s="22">
        <f t="shared" si="3"/>
        <v>990</v>
      </c>
      <c r="G10" s="26">
        <f t="shared" si="1"/>
        <v>-10</v>
      </c>
      <c r="H10" s="21">
        <f t="shared" si="2"/>
        <v>841.55841000000009</v>
      </c>
    </row>
    <row r="11" spans="2:8">
      <c r="B11" s="27" t="s">
        <v>28</v>
      </c>
      <c r="C11" s="23">
        <v>473.35</v>
      </c>
      <c r="D11" s="27">
        <v>5.84</v>
      </c>
      <c r="E11" s="21">
        <f t="shared" si="0"/>
        <v>757.38959999999997</v>
      </c>
      <c r="F11" s="22">
        <f t="shared" si="3"/>
        <v>426.01500000000004</v>
      </c>
      <c r="G11" s="26">
        <f t="shared" si="1"/>
        <v>-9.9999999999999947</v>
      </c>
      <c r="H11" s="21">
        <f t="shared" si="2"/>
        <v>681.65064000000007</v>
      </c>
    </row>
    <row r="12" spans="2:8">
      <c r="B12" s="27" t="s">
        <v>42</v>
      </c>
      <c r="C12" s="23">
        <v>2679.65</v>
      </c>
      <c r="D12" s="27">
        <v>5.04</v>
      </c>
      <c r="E12" s="21">
        <f t="shared" si="0"/>
        <v>653.63760000000002</v>
      </c>
      <c r="F12" s="22">
        <f t="shared" si="3"/>
        <v>2411.6849999999999</v>
      </c>
      <c r="G12" s="26">
        <f t="shared" si="1"/>
        <v>-10.000000000000005</v>
      </c>
      <c r="H12" s="21">
        <f t="shared" si="2"/>
        <v>588.27383999999995</v>
      </c>
    </row>
    <row r="13" spans="2:8">
      <c r="B13" s="27" t="s">
        <v>32</v>
      </c>
      <c r="C13" s="23">
        <v>1907.1</v>
      </c>
      <c r="D13" s="27">
        <v>5</v>
      </c>
      <c r="E13" s="21">
        <f t="shared" si="0"/>
        <v>648.45000000000005</v>
      </c>
      <c r="F13" s="22">
        <f t="shared" si="3"/>
        <v>1716.3899999999999</v>
      </c>
      <c r="G13" s="26">
        <f t="shared" si="1"/>
        <v>-10.000000000000002</v>
      </c>
      <c r="H13" s="21">
        <f t="shared" si="2"/>
        <v>583.60500000000002</v>
      </c>
    </row>
    <row r="14" spans="2:8">
      <c r="B14" s="27" t="s">
        <v>25</v>
      </c>
      <c r="C14" s="23">
        <v>2138.1999999999998</v>
      </c>
      <c r="D14" s="27">
        <v>3.42</v>
      </c>
      <c r="E14" s="21">
        <f t="shared" si="0"/>
        <v>443.53979999999996</v>
      </c>
      <c r="F14" s="22">
        <f t="shared" si="3"/>
        <v>1924.3799999999999</v>
      </c>
      <c r="G14" s="26">
        <f t="shared" si="1"/>
        <v>-9.9999999999999982</v>
      </c>
      <c r="H14" s="21">
        <f t="shared" si="2"/>
        <v>399.18581999999998</v>
      </c>
    </row>
    <row r="15" spans="2:8">
      <c r="B15" s="27" t="s">
        <v>27</v>
      </c>
      <c r="C15" s="23">
        <v>193.65</v>
      </c>
      <c r="D15" s="27">
        <v>3.03</v>
      </c>
      <c r="E15" s="21">
        <f t="shared" si="0"/>
        <v>392.96069999999997</v>
      </c>
      <c r="F15" s="22">
        <f t="shared" si="3"/>
        <v>174.285</v>
      </c>
      <c r="G15" s="26">
        <f t="shared" si="1"/>
        <v>-10.000000000000005</v>
      </c>
      <c r="H15" s="21">
        <f t="shared" si="2"/>
        <v>353.66462999999999</v>
      </c>
    </row>
    <row r="16" spans="2:8">
      <c r="B16" s="27" t="s">
        <v>11</v>
      </c>
      <c r="C16" s="23">
        <v>601.6</v>
      </c>
      <c r="D16" s="27">
        <v>2.67</v>
      </c>
      <c r="E16" s="21">
        <f t="shared" si="0"/>
        <v>346.27229999999997</v>
      </c>
      <c r="F16" s="22">
        <f t="shared" si="3"/>
        <v>541.44000000000005</v>
      </c>
      <c r="G16" s="26">
        <f t="shared" si="1"/>
        <v>-9.9999999999999947</v>
      </c>
      <c r="H16" s="21">
        <f t="shared" si="2"/>
        <v>311.64506999999998</v>
      </c>
    </row>
    <row r="17" spans="2:8">
      <c r="B17" s="27" t="s">
        <v>33</v>
      </c>
      <c r="C17" s="23">
        <v>1122.4000000000001</v>
      </c>
      <c r="D17" s="27">
        <v>2.4500000000000002</v>
      </c>
      <c r="E17" s="21">
        <f t="shared" si="0"/>
        <v>317.74050000000005</v>
      </c>
      <c r="F17" s="22">
        <f t="shared" si="3"/>
        <v>1010.1600000000001</v>
      </c>
      <c r="G17" s="26">
        <f t="shared" si="1"/>
        <v>-10</v>
      </c>
      <c r="H17" s="21">
        <f t="shared" si="2"/>
        <v>285.96645000000007</v>
      </c>
    </row>
    <row r="18" spans="2:8">
      <c r="B18" s="27" t="s">
        <v>13</v>
      </c>
      <c r="C18" s="23">
        <v>4908.8</v>
      </c>
      <c r="D18" s="27">
        <v>2.33</v>
      </c>
      <c r="E18" s="21">
        <f t="shared" si="0"/>
        <v>302.17770000000002</v>
      </c>
      <c r="F18" s="22">
        <f t="shared" si="3"/>
        <v>4417.92</v>
      </c>
      <c r="G18" s="26">
        <f t="shared" si="1"/>
        <v>-10.000000000000002</v>
      </c>
      <c r="H18" s="21">
        <f t="shared" si="2"/>
        <v>271.95992999999999</v>
      </c>
    </row>
    <row r="19" spans="2:8">
      <c r="B19" s="27" t="s">
        <v>15</v>
      </c>
      <c r="C19" s="23">
        <v>463.25</v>
      </c>
      <c r="D19" s="27">
        <v>1.99</v>
      </c>
      <c r="E19" s="21">
        <f t="shared" si="0"/>
        <v>258.0831</v>
      </c>
      <c r="F19" s="22">
        <f t="shared" si="3"/>
        <v>416.92500000000001</v>
      </c>
      <c r="G19" s="26">
        <f t="shared" si="1"/>
        <v>-9.9999999999999982</v>
      </c>
      <c r="H19" s="21">
        <f t="shared" si="2"/>
        <v>232.27479</v>
      </c>
    </row>
    <row r="20" spans="2:8">
      <c r="B20" s="27" t="s">
        <v>10</v>
      </c>
      <c r="C20" s="23">
        <v>2215.3000000000002</v>
      </c>
      <c r="D20" s="27">
        <v>1.79</v>
      </c>
      <c r="E20" s="21">
        <f t="shared" si="0"/>
        <v>232.14510000000001</v>
      </c>
      <c r="F20" s="22">
        <f t="shared" si="3"/>
        <v>1993.7700000000002</v>
      </c>
      <c r="G20" s="26">
        <f t="shared" si="1"/>
        <v>-9.9999999999999982</v>
      </c>
      <c r="H20" s="21">
        <f t="shared" si="2"/>
        <v>208.93059000000002</v>
      </c>
    </row>
    <row r="21" spans="2:8">
      <c r="B21" s="27" t="s">
        <v>40</v>
      </c>
      <c r="C21" s="23">
        <v>244.25</v>
      </c>
      <c r="D21" s="27">
        <v>1.68</v>
      </c>
      <c r="E21" s="21">
        <f t="shared" si="0"/>
        <v>217.87919999999997</v>
      </c>
      <c r="F21" s="22">
        <f t="shared" si="3"/>
        <v>219.82500000000002</v>
      </c>
      <c r="G21" s="26">
        <f t="shared" si="1"/>
        <v>-9.9999999999999929</v>
      </c>
      <c r="H21" s="21">
        <f t="shared" si="2"/>
        <v>196.09127999999998</v>
      </c>
    </row>
    <row r="22" spans="2:8">
      <c r="B22" s="27" t="s">
        <v>35</v>
      </c>
      <c r="C22" s="23">
        <v>7035.8</v>
      </c>
      <c r="D22" s="27">
        <v>1.67</v>
      </c>
      <c r="E22" s="21">
        <f t="shared" si="0"/>
        <v>216.5823</v>
      </c>
      <c r="F22" s="22">
        <f t="shared" si="3"/>
        <v>6332.22</v>
      </c>
      <c r="G22" s="26">
        <f t="shared" si="1"/>
        <v>-10</v>
      </c>
      <c r="H22" s="21">
        <f t="shared" si="2"/>
        <v>194.92407</v>
      </c>
    </row>
    <row r="23" spans="2:8">
      <c r="B23" s="27" t="s">
        <v>21</v>
      </c>
      <c r="C23" s="23">
        <v>822.2</v>
      </c>
      <c r="D23" s="27">
        <v>1.6</v>
      </c>
      <c r="E23" s="21">
        <f t="shared" si="0"/>
        <v>207.50400000000002</v>
      </c>
      <c r="F23" s="22">
        <f t="shared" si="3"/>
        <v>739.98</v>
      </c>
      <c r="G23" s="26">
        <f t="shared" si="1"/>
        <v>-10.000000000000004</v>
      </c>
      <c r="H23" s="21">
        <f t="shared" si="2"/>
        <v>186.75360000000001</v>
      </c>
    </row>
    <row r="24" spans="2:8">
      <c r="B24" s="27" t="s">
        <v>34</v>
      </c>
      <c r="C24" s="23">
        <v>722</v>
      </c>
      <c r="D24" s="27">
        <v>1.24</v>
      </c>
      <c r="E24" s="21">
        <f t="shared" si="0"/>
        <v>160.81559999999999</v>
      </c>
      <c r="F24" s="22">
        <f t="shared" si="3"/>
        <v>649.80000000000007</v>
      </c>
      <c r="G24" s="26">
        <f t="shared" si="1"/>
        <v>-9.9999999999999911</v>
      </c>
      <c r="H24" s="21">
        <f t="shared" si="2"/>
        <v>144.73403999999999</v>
      </c>
    </row>
    <row r="25" spans="2:8">
      <c r="B25" s="27" t="s">
        <v>54</v>
      </c>
      <c r="C25" s="23">
        <v>17888.95</v>
      </c>
      <c r="D25" s="27">
        <v>1.1399999999999999</v>
      </c>
      <c r="E25" s="21">
        <f t="shared" si="0"/>
        <v>147.84659999999997</v>
      </c>
      <c r="F25" s="22">
        <f t="shared" si="3"/>
        <v>16100.055</v>
      </c>
      <c r="G25" s="26">
        <f t="shared" si="1"/>
        <v>-10.000000000000002</v>
      </c>
      <c r="H25" s="21">
        <f t="shared" si="2"/>
        <v>133.06193999999996</v>
      </c>
    </row>
    <row r="26" spans="2:8">
      <c r="B26" s="27" t="s">
        <v>18</v>
      </c>
      <c r="C26" s="23">
        <v>4829</v>
      </c>
      <c r="D26" s="27">
        <v>1.05</v>
      </c>
      <c r="E26" s="21">
        <f t="shared" si="0"/>
        <v>136.17449999999999</v>
      </c>
      <c r="F26" s="22">
        <f t="shared" si="3"/>
        <v>4346.1000000000004</v>
      </c>
      <c r="G26" s="26">
        <f t="shared" si="1"/>
        <v>-9.9999999999999929</v>
      </c>
      <c r="H26" s="21">
        <f t="shared" si="2"/>
        <v>122.55705</v>
      </c>
    </row>
    <row r="27" spans="2:8">
      <c r="B27" s="27" t="s">
        <v>51</v>
      </c>
      <c r="C27" s="23">
        <v>1361.2</v>
      </c>
      <c r="D27" s="27">
        <v>1.02</v>
      </c>
      <c r="E27" s="21">
        <f t="shared" si="0"/>
        <v>132.28380000000001</v>
      </c>
      <c r="F27" s="22">
        <f t="shared" si="3"/>
        <v>1225.0800000000002</v>
      </c>
      <c r="G27" s="26">
        <f t="shared" si="1"/>
        <v>-9.9999999999999929</v>
      </c>
      <c r="H27" s="21">
        <f t="shared" si="2"/>
        <v>119.05542000000003</v>
      </c>
    </row>
    <row r="28" spans="2:8">
      <c r="B28" s="27" t="s">
        <v>41</v>
      </c>
      <c r="C28" s="23">
        <v>511.65</v>
      </c>
      <c r="D28" s="27">
        <v>0.99</v>
      </c>
      <c r="E28" s="21">
        <f t="shared" si="0"/>
        <v>128.3931</v>
      </c>
      <c r="F28" s="22">
        <f t="shared" si="3"/>
        <v>460.48500000000001</v>
      </c>
      <c r="G28" s="26">
        <f t="shared" si="1"/>
        <v>-9.9999999999999929</v>
      </c>
      <c r="H28" s="21">
        <f t="shared" si="2"/>
        <v>115.55379000000002</v>
      </c>
    </row>
    <row r="29" spans="2:8">
      <c r="B29" s="27" t="s">
        <v>47</v>
      </c>
      <c r="C29" s="23">
        <v>4802</v>
      </c>
      <c r="D29" s="27">
        <v>0.99</v>
      </c>
      <c r="E29" s="21">
        <f t="shared" si="0"/>
        <v>128.3931</v>
      </c>
      <c r="F29" s="22">
        <f t="shared" si="3"/>
        <v>4321.8</v>
      </c>
      <c r="G29" s="26">
        <f t="shared" si="1"/>
        <v>-9.9999999999999964</v>
      </c>
      <c r="H29" s="21">
        <f t="shared" si="2"/>
        <v>115.55379000000001</v>
      </c>
    </row>
    <row r="30" spans="2:8">
      <c r="B30" s="27" t="s">
        <v>45</v>
      </c>
      <c r="C30" s="23">
        <v>876.85</v>
      </c>
      <c r="D30" s="27">
        <v>0.97</v>
      </c>
      <c r="E30" s="21">
        <f t="shared" si="0"/>
        <v>125.7993</v>
      </c>
      <c r="F30" s="22">
        <f t="shared" si="3"/>
        <v>789.16500000000008</v>
      </c>
      <c r="G30" s="26">
        <f t="shared" si="1"/>
        <v>-9.9999999999999929</v>
      </c>
      <c r="H30" s="21">
        <f t="shared" si="2"/>
        <v>113.21937000000001</v>
      </c>
    </row>
    <row r="31" spans="2:8">
      <c r="B31" s="27" t="s">
        <v>49</v>
      </c>
      <c r="C31" s="23">
        <v>8758.7999999999993</v>
      </c>
      <c r="D31" s="27">
        <v>0.95</v>
      </c>
      <c r="E31" s="21">
        <f t="shared" si="0"/>
        <v>123.20549999999999</v>
      </c>
      <c r="F31" s="22">
        <f t="shared" si="3"/>
        <v>7882.9199999999992</v>
      </c>
      <c r="G31" s="26">
        <f t="shared" si="1"/>
        <v>-10.000000000000002</v>
      </c>
      <c r="H31" s="21">
        <f t="shared" si="2"/>
        <v>110.88494999999999</v>
      </c>
    </row>
    <row r="32" spans="2:8">
      <c r="B32" s="27" t="s">
        <v>48</v>
      </c>
      <c r="C32" s="23">
        <v>350.5</v>
      </c>
      <c r="D32" s="27">
        <v>0.93</v>
      </c>
      <c r="E32" s="21">
        <f t="shared" si="0"/>
        <v>120.6117</v>
      </c>
      <c r="F32" s="22">
        <f t="shared" si="3"/>
        <v>315.45</v>
      </c>
      <c r="G32" s="26">
        <f t="shared" si="1"/>
        <v>-10.000000000000004</v>
      </c>
      <c r="H32" s="21">
        <f t="shared" si="2"/>
        <v>108.55052999999999</v>
      </c>
    </row>
    <row r="33" spans="2:8">
      <c r="B33" s="27" t="s">
        <v>56</v>
      </c>
      <c r="C33" s="23">
        <v>646.79999999999995</v>
      </c>
      <c r="D33" s="27">
        <v>0.91</v>
      </c>
      <c r="E33" s="21">
        <f t="shared" si="0"/>
        <v>118.01790000000001</v>
      </c>
      <c r="F33" s="22">
        <f t="shared" si="3"/>
        <v>582.12</v>
      </c>
      <c r="G33" s="26">
        <f t="shared" si="1"/>
        <v>-9.9999999999999929</v>
      </c>
      <c r="H33" s="21">
        <f t="shared" si="2"/>
        <v>106.21611000000001</v>
      </c>
    </row>
    <row r="34" spans="2:8">
      <c r="B34" s="27" t="s">
        <v>30</v>
      </c>
      <c r="C34" s="23">
        <v>857.65</v>
      </c>
      <c r="D34" s="27">
        <v>0.87</v>
      </c>
      <c r="E34" s="21">
        <f t="shared" si="0"/>
        <v>112.83030000000001</v>
      </c>
      <c r="F34" s="22">
        <f t="shared" si="3"/>
        <v>771.88499999999999</v>
      </c>
      <c r="G34" s="26">
        <f t="shared" si="1"/>
        <v>-10</v>
      </c>
      <c r="H34" s="21">
        <f t="shared" si="2"/>
        <v>101.54727000000001</v>
      </c>
    </row>
    <row r="35" spans="2:8">
      <c r="B35" s="27" t="s">
        <v>38</v>
      </c>
      <c r="C35" s="23">
        <v>192.4</v>
      </c>
      <c r="D35" s="27">
        <v>0.87</v>
      </c>
      <c r="E35" s="21">
        <f t="shared" si="0"/>
        <v>112.83030000000001</v>
      </c>
      <c r="F35" s="22">
        <f t="shared" si="3"/>
        <v>173.16</v>
      </c>
      <c r="G35" s="26">
        <f t="shared" si="1"/>
        <v>-10.000000000000005</v>
      </c>
      <c r="H35" s="21">
        <f t="shared" si="2"/>
        <v>101.54727</v>
      </c>
    </row>
    <row r="36" spans="2:8">
      <c r="B36" s="27" t="s">
        <v>57</v>
      </c>
      <c r="C36" s="23">
        <v>3605.1</v>
      </c>
      <c r="D36" s="27">
        <v>0.82</v>
      </c>
      <c r="E36" s="21">
        <f t="shared" si="0"/>
        <v>106.3458</v>
      </c>
      <c r="F36" s="22">
        <f t="shared" si="3"/>
        <v>3244.59</v>
      </c>
      <c r="G36" s="26">
        <f t="shared" si="1"/>
        <v>-9.9999999999999929</v>
      </c>
      <c r="H36" s="21">
        <f t="shared" si="2"/>
        <v>95.711219999999997</v>
      </c>
    </row>
    <row r="37" spans="2:8">
      <c r="B37" s="27" t="s">
        <v>36</v>
      </c>
      <c r="C37" s="23">
        <v>94.7</v>
      </c>
      <c r="D37" s="27">
        <v>0.82</v>
      </c>
      <c r="E37" s="21">
        <f t="shared" si="0"/>
        <v>106.3458</v>
      </c>
      <c r="F37" s="22">
        <f t="shared" si="3"/>
        <v>85.23</v>
      </c>
      <c r="G37" s="26">
        <f t="shared" si="1"/>
        <v>-10</v>
      </c>
      <c r="H37" s="21">
        <f t="shared" si="2"/>
        <v>95.711219999999997</v>
      </c>
    </row>
    <row r="38" spans="2:8">
      <c r="B38" s="27" t="s">
        <v>44</v>
      </c>
      <c r="C38" s="23">
        <v>577.35</v>
      </c>
      <c r="D38" s="27">
        <v>0.78</v>
      </c>
      <c r="E38" s="21">
        <f t="shared" si="0"/>
        <v>101.15819999999999</v>
      </c>
      <c r="F38" s="22">
        <f t="shared" si="3"/>
        <v>519.61500000000001</v>
      </c>
      <c r="G38" s="26">
        <f t="shared" si="1"/>
        <v>-10.000000000000002</v>
      </c>
      <c r="H38" s="21">
        <f t="shared" si="2"/>
        <v>91.042379999999994</v>
      </c>
    </row>
    <row r="39" spans="2:8">
      <c r="B39" s="27" t="s">
        <v>53</v>
      </c>
      <c r="C39" s="23">
        <v>3638</v>
      </c>
      <c r="D39" s="27">
        <v>0.77</v>
      </c>
      <c r="E39" s="21">
        <f t="shared" ref="E39:E56" si="4">$E$58*D39/100</f>
        <v>99.861300000000014</v>
      </c>
      <c r="F39" s="22">
        <f t="shared" si="3"/>
        <v>3274.2000000000003</v>
      </c>
      <c r="G39" s="26">
        <f t="shared" ref="G39:G56" si="5">(F39-C39)/C39*100</f>
        <v>-9.9999999999999929</v>
      </c>
      <c r="H39" s="21">
        <f t="shared" ref="H39:H56" si="6">E39+((E39*G39)/100)</f>
        <v>89.875170000000026</v>
      </c>
    </row>
    <row r="40" spans="2:8">
      <c r="B40" s="27" t="s">
        <v>12</v>
      </c>
      <c r="C40" s="23">
        <v>3173.55</v>
      </c>
      <c r="D40" s="27">
        <v>0.74</v>
      </c>
      <c r="E40" s="21">
        <f t="shared" si="4"/>
        <v>95.97059999999999</v>
      </c>
      <c r="F40" s="22">
        <f t="shared" si="3"/>
        <v>2856.1950000000002</v>
      </c>
      <c r="G40" s="26">
        <f t="shared" si="5"/>
        <v>-10</v>
      </c>
      <c r="H40" s="21">
        <f t="shared" si="6"/>
        <v>86.373539999999991</v>
      </c>
    </row>
    <row r="41" spans="2:8">
      <c r="B41" s="27" t="s">
        <v>23</v>
      </c>
      <c r="C41" s="23">
        <v>3109</v>
      </c>
      <c r="D41" s="27">
        <v>0.72</v>
      </c>
      <c r="E41" s="21">
        <f t="shared" si="4"/>
        <v>93.376800000000003</v>
      </c>
      <c r="F41" s="22">
        <f t="shared" si="3"/>
        <v>2798.1</v>
      </c>
      <c r="G41" s="26">
        <f t="shared" si="5"/>
        <v>-10.000000000000004</v>
      </c>
      <c r="H41" s="21">
        <f t="shared" si="6"/>
        <v>84.039119999999997</v>
      </c>
    </row>
    <row r="42" spans="2:8">
      <c r="B42" s="27" t="s">
        <v>16</v>
      </c>
      <c r="C42" s="23">
        <v>745.6</v>
      </c>
      <c r="D42" s="27">
        <v>0.68</v>
      </c>
      <c r="E42" s="21">
        <f t="shared" si="4"/>
        <v>88.1892</v>
      </c>
      <c r="F42" s="22">
        <f t="shared" si="3"/>
        <v>671.04000000000008</v>
      </c>
      <c r="G42" s="26">
        <f t="shared" si="5"/>
        <v>-9.9999999999999929</v>
      </c>
      <c r="H42" s="21">
        <f t="shared" si="6"/>
        <v>79.370280000000008</v>
      </c>
    </row>
    <row r="43" spans="2:8">
      <c r="B43" s="27" t="s">
        <v>19</v>
      </c>
      <c r="C43" s="23">
        <v>2534.65</v>
      </c>
      <c r="D43" s="27">
        <v>0.63</v>
      </c>
      <c r="E43" s="21">
        <f t="shared" si="4"/>
        <v>81.704700000000003</v>
      </c>
      <c r="F43" s="22">
        <f t="shared" si="3"/>
        <v>2281.1849999999999</v>
      </c>
      <c r="G43" s="26">
        <f t="shared" si="5"/>
        <v>-10.000000000000005</v>
      </c>
      <c r="H43" s="21">
        <f t="shared" si="6"/>
        <v>73.534229999999994</v>
      </c>
    </row>
    <row r="44" spans="2:8">
      <c r="B44" s="27" t="s">
        <v>50</v>
      </c>
      <c r="C44" s="23">
        <v>875.75</v>
      </c>
      <c r="D44" s="27">
        <v>0.62</v>
      </c>
      <c r="E44" s="21">
        <f t="shared" si="4"/>
        <v>80.407799999999995</v>
      </c>
      <c r="F44" s="22">
        <f t="shared" si="3"/>
        <v>788.17500000000007</v>
      </c>
      <c r="G44" s="26">
        <f t="shared" si="5"/>
        <v>-9.9999999999999929</v>
      </c>
      <c r="H44" s="21">
        <f t="shared" si="6"/>
        <v>72.367019999999997</v>
      </c>
    </row>
    <row r="45" spans="2:8">
      <c r="B45" s="27" t="s">
        <v>52</v>
      </c>
      <c r="C45" s="23">
        <v>350.2</v>
      </c>
      <c r="D45" s="27">
        <v>0.62</v>
      </c>
      <c r="E45" s="21">
        <f t="shared" si="4"/>
        <v>80.407799999999995</v>
      </c>
      <c r="F45" s="22">
        <f t="shared" si="3"/>
        <v>315.18</v>
      </c>
      <c r="G45" s="26">
        <f t="shared" si="5"/>
        <v>-9.9999999999999947</v>
      </c>
      <c r="H45" s="21">
        <f t="shared" si="6"/>
        <v>72.367019999999997</v>
      </c>
    </row>
    <row r="46" spans="2:8">
      <c r="B46" s="27" t="s">
        <v>24</v>
      </c>
      <c r="C46" s="23">
        <v>226.35</v>
      </c>
      <c r="D46" s="27">
        <v>0.59</v>
      </c>
      <c r="E46" s="21">
        <f t="shared" si="4"/>
        <v>76.517099999999999</v>
      </c>
      <c r="F46" s="22">
        <f t="shared" si="3"/>
        <v>203.715</v>
      </c>
      <c r="G46" s="26">
        <f t="shared" si="5"/>
        <v>-9.9999999999999964</v>
      </c>
      <c r="H46" s="21">
        <f t="shared" si="6"/>
        <v>68.865390000000005</v>
      </c>
    </row>
    <row r="47" spans="2:8">
      <c r="B47" s="27" t="s">
        <v>58</v>
      </c>
      <c r="C47" s="23">
        <v>846.05</v>
      </c>
      <c r="D47" s="27">
        <v>0.59</v>
      </c>
      <c r="E47" s="21">
        <f t="shared" si="4"/>
        <v>76.517099999999999</v>
      </c>
      <c r="F47" s="22">
        <f t="shared" si="3"/>
        <v>761.44499999999994</v>
      </c>
      <c r="G47" s="26">
        <f t="shared" si="5"/>
        <v>-10.000000000000004</v>
      </c>
      <c r="H47" s="21">
        <f t="shared" si="6"/>
        <v>68.865389999999991</v>
      </c>
    </row>
    <row r="48" spans="2:8">
      <c r="B48" s="27" t="s">
        <v>55</v>
      </c>
      <c r="C48" s="23">
        <v>24306</v>
      </c>
      <c r="D48" s="27">
        <v>0.57999999999999996</v>
      </c>
      <c r="E48" s="21">
        <f t="shared" si="4"/>
        <v>75.220199999999991</v>
      </c>
      <c r="F48" s="22">
        <f t="shared" si="3"/>
        <v>21875.4</v>
      </c>
      <c r="G48" s="26">
        <f t="shared" si="5"/>
        <v>-9.9999999999999929</v>
      </c>
      <c r="H48" s="21">
        <f t="shared" si="6"/>
        <v>67.698179999999994</v>
      </c>
    </row>
    <row r="49" spans="2:8">
      <c r="B49" s="27" t="s">
        <v>43</v>
      </c>
      <c r="C49" s="23">
        <v>180.35</v>
      </c>
      <c r="D49" s="27">
        <v>0.57999999999999996</v>
      </c>
      <c r="E49" s="21">
        <f t="shared" si="4"/>
        <v>75.220199999999991</v>
      </c>
      <c r="F49" s="22">
        <f t="shared" si="3"/>
        <v>162.315</v>
      </c>
      <c r="G49" s="26">
        <f t="shared" si="5"/>
        <v>-9.9999999999999982</v>
      </c>
      <c r="H49" s="21">
        <f t="shared" si="6"/>
        <v>67.698179999999994</v>
      </c>
    </row>
    <row r="50" spans="2:8">
      <c r="B50" s="27" t="s">
        <v>9</v>
      </c>
      <c r="C50" s="23">
        <v>411.55</v>
      </c>
      <c r="D50" s="27">
        <v>0.54</v>
      </c>
      <c r="E50" s="21">
        <f t="shared" si="4"/>
        <v>70.032600000000002</v>
      </c>
      <c r="F50" s="22">
        <f t="shared" si="3"/>
        <v>370.39500000000004</v>
      </c>
      <c r="G50" s="26">
        <f t="shared" si="5"/>
        <v>-9.9999999999999929</v>
      </c>
      <c r="H50" s="21">
        <f t="shared" si="6"/>
        <v>63.029340000000005</v>
      </c>
    </row>
    <row r="51" spans="2:8">
      <c r="B51" s="27" t="s">
        <v>14</v>
      </c>
      <c r="C51" s="23">
        <v>373</v>
      </c>
      <c r="D51" s="27">
        <v>0.54</v>
      </c>
      <c r="E51" s="21">
        <f t="shared" si="4"/>
        <v>70.032600000000002</v>
      </c>
      <c r="F51" s="22">
        <f t="shared" si="3"/>
        <v>335.7</v>
      </c>
      <c r="G51" s="26">
        <f t="shared" si="5"/>
        <v>-10.000000000000004</v>
      </c>
      <c r="H51" s="21">
        <f t="shared" si="6"/>
        <v>63.029339999999998</v>
      </c>
    </row>
    <row r="52" spans="2:8">
      <c r="B52" s="27" t="s">
        <v>37</v>
      </c>
      <c r="C52" s="23">
        <v>78.5</v>
      </c>
      <c r="D52" s="27">
        <v>0.51</v>
      </c>
      <c r="E52" s="21">
        <f t="shared" si="4"/>
        <v>66.141900000000007</v>
      </c>
      <c r="F52" s="22">
        <f t="shared" si="3"/>
        <v>70.650000000000006</v>
      </c>
      <c r="G52" s="26">
        <f t="shared" si="5"/>
        <v>-9.9999999999999929</v>
      </c>
      <c r="H52" s="21">
        <f t="shared" si="6"/>
        <v>59.527710000000013</v>
      </c>
    </row>
    <row r="53" spans="2:8">
      <c r="B53" s="27" t="s">
        <v>17</v>
      </c>
      <c r="C53" s="23">
        <v>125.55</v>
      </c>
      <c r="D53" s="27">
        <v>0.47</v>
      </c>
      <c r="E53" s="21">
        <f t="shared" si="4"/>
        <v>60.954299999999996</v>
      </c>
      <c r="F53" s="22">
        <f t="shared" si="3"/>
        <v>112.995</v>
      </c>
      <c r="G53" s="26">
        <f t="shared" si="5"/>
        <v>-9.9999999999999947</v>
      </c>
      <c r="H53" s="21">
        <f t="shared" si="6"/>
        <v>54.858869999999996</v>
      </c>
    </row>
    <row r="54" spans="2:8">
      <c r="B54" s="27" t="s">
        <v>46</v>
      </c>
      <c r="C54" s="23">
        <v>417.7</v>
      </c>
      <c r="D54" s="27">
        <v>0.41</v>
      </c>
      <c r="E54" s="21">
        <f t="shared" si="4"/>
        <v>53.172899999999998</v>
      </c>
      <c r="F54" s="22">
        <f t="shared" si="3"/>
        <v>375.93</v>
      </c>
      <c r="G54" s="26">
        <f t="shared" si="5"/>
        <v>-9.9999999999999964</v>
      </c>
      <c r="H54" s="21">
        <f t="shared" si="6"/>
        <v>47.855609999999999</v>
      </c>
    </row>
    <row r="55" spans="2:8">
      <c r="B55" s="27" t="s">
        <v>29</v>
      </c>
      <c r="C55" s="23">
        <v>84.6</v>
      </c>
      <c r="D55" s="27">
        <v>0.38</v>
      </c>
      <c r="E55" s="21">
        <f t="shared" si="4"/>
        <v>49.282200000000003</v>
      </c>
      <c r="F55" s="22">
        <f t="shared" si="3"/>
        <v>76.14</v>
      </c>
      <c r="G55" s="26">
        <f t="shared" si="5"/>
        <v>-9.9999999999999929</v>
      </c>
      <c r="H55" s="21">
        <f t="shared" si="6"/>
        <v>44.353980000000007</v>
      </c>
    </row>
    <row r="56" spans="2:8">
      <c r="B56" s="27" t="s">
        <v>20</v>
      </c>
      <c r="C56" s="23">
        <v>102.65</v>
      </c>
      <c r="D56" s="27">
        <v>0.34</v>
      </c>
      <c r="E56" s="21">
        <f t="shared" si="4"/>
        <v>44.0946</v>
      </c>
      <c r="F56" s="22">
        <f t="shared" si="3"/>
        <v>92.385000000000005</v>
      </c>
      <c r="G56" s="26">
        <f t="shared" si="5"/>
        <v>-10</v>
      </c>
      <c r="H56" s="21">
        <f t="shared" si="6"/>
        <v>39.685139999999997</v>
      </c>
    </row>
    <row r="57" spans="2:8">
      <c r="B57" s="23"/>
      <c r="C57" s="23"/>
      <c r="D57" s="24"/>
      <c r="E57" s="21"/>
      <c r="F57" s="21"/>
      <c r="G57" s="21"/>
      <c r="H57" s="21"/>
    </row>
    <row r="58" spans="2:8" ht="21">
      <c r="B58" s="16"/>
      <c r="C58" s="16"/>
      <c r="D58" s="25">
        <f>SUM(D7:D57)</f>
        <v>99.99</v>
      </c>
      <c r="E58" s="17">
        <v>12969</v>
      </c>
      <c r="F58" s="18"/>
      <c r="G58" s="19"/>
      <c r="H58" s="17">
        <f>SUM(H7:H57)</f>
        <v>11670.932789999992</v>
      </c>
    </row>
    <row r="59" spans="2:8" ht="42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H59"/>
  <sheetViews>
    <sheetView workbookViewId="0">
      <selection activeCell="G13" sqref="G13"/>
    </sheetView>
  </sheetViews>
  <sheetFormatPr defaultRowHeight="1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>
      <c r="B2" s="1"/>
      <c r="C2" s="2"/>
      <c r="D2" s="2"/>
      <c r="E2" s="2"/>
      <c r="F2" s="2"/>
      <c r="G2" s="2"/>
      <c r="H2" s="3"/>
    </row>
    <row r="3" spans="2:8">
      <c r="B3" s="4"/>
      <c r="C3" s="5"/>
      <c r="D3" s="5"/>
      <c r="E3" s="5"/>
      <c r="F3" s="5"/>
      <c r="G3" s="5"/>
      <c r="H3" s="6"/>
    </row>
    <row r="4" spans="2:8">
      <c r="B4" s="4"/>
      <c r="C4" s="5"/>
      <c r="D4" s="5"/>
      <c r="E4" s="5"/>
      <c r="F4" s="5"/>
      <c r="G4" s="5"/>
      <c r="H4" s="6"/>
    </row>
    <row r="5" spans="2:8">
      <c r="B5" s="7"/>
      <c r="C5" s="8"/>
      <c r="D5" s="8"/>
      <c r="E5" s="8"/>
      <c r="F5" s="8"/>
      <c r="G5" s="8"/>
      <c r="H5" s="9"/>
    </row>
    <row r="6" spans="2:8" ht="37.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>
      <c r="B7" s="27" t="s">
        <v>22</v>
      </c>
      <c r="C7" s="23">
        <v>1440.85</v>
      </c>
      <c r="D7" s="27">
        <v>11.21</v>
      </c>
      <c r="E7" s="21">
        <f t="shared" ref="E7:E38" si="0">$E$58*D7/100</f>
        <v>1453.8249000000003</v>
      </c>
      <c r="F7" s="22">
        <f t="shared" ref="F7:F38" si="1">C7*1.1</f>
        <v>1584.9349999999999</v>
      </c>
      <c r="G7" s="26">
        <f t="shared" ref="G7:G38" si="2">(F7-C7)/C7*100</f>
        <v>10.000000000000004</v>
      </c>
      <c r="H7" s="21">
        <f t="shared" ref="H7:H38" si="3">E7+((E7*G7)/100)</f>
        <v>1599.2073900000005</v>
      </c>
    </row>
    <row r="8" spans="2:8">
      <c r="B8" s="27" t="s">
        <v>39</v>
      </c>
      <c r="C8" s="23">
        <v>1929.8</v>
      </c>
      <c r="D8" s="27">
        <v>11.17</v>
      </c>
      <c r="E8" s="21">
        <f t="shared" si="0"/>
        <v>1448.6373000000001</v>
      </c>
      <c r="F8" s="22">
        <f t="shared" si="1"/>
        <v>2122.7800000000002</v>
      </c>
      <c r="G8" s="26">
        <f t="shared" si="2"/>
        <v>10.000000000000012</v>
      </c>
      <c r="H8" s="21">
        <f t="shared" si="3"/>
        <v>1593.5010300000004</v>
      </c>
    </row>
    <row r="9" spans="2:8">
      <c r="B9" s="27" t="s">
        <v>26</v>
      </c>
      <c r="C9" s="23">
        <v>2256.25</v>
      </c>
      <c r="D9" s="27">
        <v>7.23</v>
      </c>
      <c r="E9" s="21">
        <f t="shared" si="0"/>
        <v>937.65870000000007</v>
      </c>
      <c r="F9" s="22">
        <f t="shared" si="1"/>
        <v>2481.875</v>
      </c>
      <c r="G9" s="26">
        <f t="shared" si="2"/>
        <v>10</v>
      </c>
      <c r="H9" s="21">
        <f t="shared" si="3"/>
        <v>1031.4245700000001</v>
      </c>
    </row>
    <row r="10" spans="2:8">
      <c r="B10" s="27" t="s">
        <v>31</v>
      </c>
      <c r="C10" s="23">
        <v>1100</v>
      </c>
      <c r="D10" s="27">
        <v>7.21</v>
      </c>
      <c r="E10" s="21">
        <f t="shared" si="0"/>
        <v>935.06490000000008</v>
      </c>
      <c r="F10" s="22">
        <f t="shared" si="1"/>
        <v>1210</v>
      </c>
      <c r="G10" s="26">
        <f t="shared" si="2"/>
        <v>10</v>
      </c>
      <c r="H10" s="21">
        <f t="shared" si="3"/>
        <v>1028.5713900000001</v>
      </c>
    </row>
    <row r="11" spans="2:8">
      <c r="B11" s="27" t="s">
        <v>28</v>
      </c>
      <c r="C11" s="23">
        <v>473.35</v>
      </c>
      <c r="D11" s="27">
        <v>5.84</v>
      </c>
      <c r="E11" s="21">
        <f t="shared" si="0"/>
        <v>757.38959999999997</v>
      </c>
      <c r="F11" s="22">
        <f t="shared" si="1"/>
        <v>520.68500000000006</v>
      </c>
      <c r="G11" s="26">
        <f t="shared" si="2"/>
        <v>10.000000000000007</v>
      </c>
      <c r="H11" s="21">
        <f t="shared" si="3"/>
        <v>833.12855999999999</v>
      </c>
    </row>
    <row r="12" spans="2:8">
      <c r="B12" s="27" t="s">
        <v>42</v>
      </c>
      <c r="C12" s="23">
        <v>2679.65</v>
      </c>
      <c r="D12" s="27">
        <v>5.04</v>
      </c>
      <c r="E12" s="21">
        <f t="shared" si="0"/>
        <v>653.63760000000002</v>
      </c>
      <c r="F12" s="22">
        <f t="shared" si="1"/>
        <v>2947.6150000000002</v>
      </c>
      <c r="G12" s="26">
        <f t="shared" si="2"/>
        <v>10.000000000000005</v>
      </c>
      <c r="H12" s="21">
        <f t="shared" si="3"/>
        <v>719.00136000000009</v>
      </c>
    </row>
    <row r="13" spans="2:8">
      <c r="B13" s="27" t="s">
        <v>32</v>
      </c>
      <c r="C13" s="23">
        <v>1907.1</v>
      </c>
      <c r="D13" s="27">
        <v>5</v>
      </c>
      <c r="E13" s="21">
        <f t="shared" si="0"/>
        <v>648.45000000000005</v>
      </c>
      <c r="F13" s="22">
        <f t="shared" si="1"/>
        <v>2097.81</v>
      </c>
      <c r="G13" s="26">
        <f t="shared" si="2"/>
        <v>10.000000000000002</v>
      </c>
      <c r="H13" s="21">
        <f t="shared" si="3"/>
        <v>713.29500000000007</v>
      </c>
    </row>
    <row r="14" spans="2:8">
      <c r="B14" s="27" t="s">
        <v>25</v>
      </c>
      <c r="C14" s="23">
        <v>2138.1999999999998</v>
      </c>
      <c r="D14" s="27">
        <v>3.42</v>
      </c>
      <c r="E14" s="21">
        <f t="shared" si="0"/>
        <v>443.53979999999996</v>
      </c>
      <c r="F14" s="22">
        <f t="shared" si="1"/>
        <v>2352.02</v>
      </c>
      <c r="G14" s="26">
        <f t="shared" si="2"/>
        <v>10.000000000000009</v>
      </c>
      <c r="H14" s="21">
        <f t="shared" si="3"/>
        <v>487.89377999999999</v>
      </c>
    </row>
    <row r="15" spans="2:8">
      <c r="B15" s="27" t="s">
        <v>27</v>
      </c>
      <c r="C15" s="23">
        <v>193.65</v>
      </c>
      <c r="D15" s="27">
        <v>3.03</v>
      </c>
      <c r="E15" s="21">
        <f t="shared" si="0"/>
        <v>392.96069999999997</v>
      </c>
      <c r="F15" s="22">
        <f t="shared" si="1"/>
        <v>213.01500000000001</v>
      </c>
      <c r="G15" s="26">
        <f t="shared" si="2"/>
        <v>10.000000000000005</v>
      </c>
      <c r="H15" s="21">
        <f t="shared" si="3"/>
        <v>432.25676999999996</v>
      </c>
    </row>
    <row r="16" spans="2:8">
      <c r="B16" s="27" t="s">
        <v>11</v>
      </c>
      <c r="C16" s="23">
        <v>601.6</v>
      </c>
      <c r="D16" s="27">
        <v>2.67</v>
      </c>
      <c r="E16" s="21">
        <f t="shared" si="0"/>
        <v>346.27229999999997</v>
      </c>
      <c r="F16" s="22">
        <f t="shared" si="1"/>
        <v>661.7600000000001</v>
      </c>
      <c r="G16" s="26">
        <f t="shared" si="2"/>
        <v>10.000000000000012</v>
      </c>
      <c r="H16" s="21">
        <f t="shared" si="3"/>
        <v>380.89953000000003</v>
      </c>
    </row>
    <row r="17" spans="2:8">
      <c r="B17" s="27" t="s">
        <v>33</v>
      </c>
      <c r="C17" s="23">
        <v>1122.4000000000001</v>
      </c>
      <c r="D17" s="27">
        <v>2.4500000000000002</v>
      </c>
      <c r="E17" s="21">
        <f t="shared" si="0"/>
        <v>317.74050000000005</v>
      </c>
      <c r="F17" s="22">
        <f t="shared" si="1"/>
        <v>1234.6400000000001</v>
      </c>
      <c r="G17" s="26">
        <f t="shared" si="2"/>
        <v>10</v>
      </c>
      <c r="H17" s="21">
        <f t="shared" si="3"/>
        <v>349.51455000000004</v>
      </c>
    </row>
    <row r="18" spans="2:8">
      <c r="B18" s="27" t="s">
        <v>13</v>
      </c>
      <c r="C18" s="23">
        <v>4908.8</v>
      </c>
      <c r="D18" s="27">
        <v>2.33</v>
      </c>
      <c r="E18" s="21">
        <f t="shared" si="0"/>
        <v>302.17770000000002</v>
      </c>
      <c r="F18" s="22">
        <f t="shared" si="1"/>
        <v>5399.68</v>
      </c>
      <c r="G18" s="26">
        <f t="shared" si="2"/>
        <v>10.000000000000002</v>
      </c>
      <c r="H18" s="21">
        <f t="shared" si="3"/>
        <v>332.39547000000005</v>
      </c>
    </row>
    <row r="19" spans="2:8">
      <c r="B19" s="27" t="s">
        <v>15</v>
      </c>
      <c r="C19" s="23">
        <v>463.25</v>
      </c>
      <c r="D19" s="27">
        <v>1.99</v>
      </c>
      <c r="E19" s="21">
        <f t="shared" si="0"/>
        <v>258.0831</v>
      </c>
      <c r="F19" s="22">
        <f t="shared" si="1"/>
        <v>509.57500000000005</v>
      </c>
      <c r="G19" s="26">
        <f t="shared" si="2"/>
        <v>10.000000000000011</v>
      </c>
      <c r="H19" s="21">
        <f t="shared" si="3"/>
        <v>283.89141000000001</v>
      </c>
    </row>
    <row r="20" spans="2:8">
      <c r="B20" s="27" t="s">
        <v>10</v>
      </c>
      <c r="C20" s="23">
        <v>2215.3000000000002</v>
      </c>
      <c r="D20" s="27">
        <v>1.79</v>
      </c>
      <c r="E20" s="21">
        <f t="shared" si="0"/>
        <v>232.14510000000001</v>
      </c>
      <c r="F20" s="22">
        <f t="shared" si="1"/>
        <v>2436.8300000000004</v>
      </c>
      <c r="G20" s="26">
        <f t="shared" si="2"/>
        <v>10.000000000000009</v>
      </c>
      <c r="H20" s="21">
        <f t="shared" si="3"/>
        <v>255.35961000000003</v>
      </c>
    </row>
    <row r="21" spans="2:8">
      <c r="B21" s="27" t="s">
        <v>40</v>
      </c>
      <c r="C21" s="23">
        <v>244.25</v>
      </c>
      <c r="D21" s="27">
        <v>1.68</v>
      </c>
      <c r="E21" s="21">
        <f t="shared" si="0"/>
        <v>217.87919999999997</v>
      </c>
      <c r="F21" s="22">
        <f t="shared" si="1"/>
        <v>268.67500000000001</v>
      </c>
      <c r="G21" s="26">
        <f t="shared" si="2"/>
        <v>10.000000000000005</v>
      </c>
      <c r="H21" s="21">
        <f t="shared" si="3"/>
        <v>239.66711999999998</v>
      </c>
    </row>
    <row r="22" spans="2:8">
      <c r="B22" s="27" t="s">
        <v>35</v>
      </c>
      <c r="C22" s="23">
        <v>7035.8</v>
      </c>
      <c r="D22" s="27">
        <v>1.67</v>
      </c>
      <c r="E22" s="21">
        <f t="shared" si="0"/>
        <v>216.5823</v>
      </c>
      <c r="F22" s="22">
        <f t="shared" si="1"/>
        <v>7739.380000000001</v>
      </c>
      <c r="G22" s="26">
        <f t="shared" si="2"/>
        <v>10.000000000000012</v>
      </c>
      <c r="H22" s="21">
        <f t="shared" si="3"/>
        <v>238.24053000000004</v>
      </c>
    </row>
    <row r="23" spans="2:8">
      <c r="B23" s="27" t="s">
        <v>21</v>
      </c>
      <c r="C23" s="23">
        <v>822.2</v>
      </c>
      <c r="D23" s="27">
        <v>1.6</v>
      </c>
      <c r="E23" s="21">
        <f t="shared" si="0"/>
        <v>207.50400000000002</v>
      </c>
      <c r="F23" s="22">
        <f t="shared" si="1"/>
        <v>904.42000000000007</v>
      </c>
      <c r="G23" s="26">
        <f t="shared" si="2"/>
        <v>10.000000000000004</v>
      </c>
      <c r="H23" s="21">
        <f t="shared" si="3"/>
        <v>228.25440000000003</v>
      </c>
    </row>
    <row r="24" spans="2:8">
      <c r="B24" s="27" t="s">
        <v>34</v>
      </c>
      <c r="C24" s="23">
        <v>722</v>
      </c>
      <c r="D24" s="27">
        <v>1.24</v>
      </c>
      <c r="E24" s="21">
        <f t="shared" si="0"/>
        <v>160.81559999999999</v>
      </c>
      <c r="F24" s="22">
        <f t="shared" si="1"/>
        <v>794.2</v>
      </c>
      <c r="G24" s="26">
        <f t="shared" si="2"/>
        <v>10.000000000000005</v>
      </c>
      <c r="H24" s="21">
        <f t="shared" si="3"/>
        <v>176.89715999999999</v>
      </c>
    </row>
    <row r="25" spans="2:8">
      <c r="B25" s="27" t="s">
        <v>54</v>
      </c>
      <c r="C25" s="23">
        <v>17888.95</v>
      </c>
      <c r="D25" s="27">
        <v>1.1399999999999999</v>
      </c>
      <c r="E25" s="21">
        <f t="shared" si="0"/>
        <v>147.84659999999997</v>
      </c>
      <c r="F25" s="22">
        <f t="shared" si="1"/>
        <v>19677.845000000001</v>
      </c>
      <c r="G25" s="26">
        <f t="shared" si="2"/>
        <v>10.000000000000002</v>
      </c>
      <c r="H25" s="21">
        <f t="shared" si="3"/>
        <v>162.63125999999997</v>
      </c>
    </row>
    <row r="26" spans="2:8">
      <c r="B26" s="27" t="s">
        <v>18</v>
      </c>
      <c r="C26" s="23">
        <v>4829</v>
      </c>
      <c r="D26" s="27">
        <v>1.05</v>
      </c>
      <c r="E26" s="21">
        <f t="shared" si="0"/>
        <v>136.17449999999999</v>
      </c>
      <c r="F26" s="22">
        <f t="shared" si="1"/>
        <v>5311.9000000000005</v>
      </c>
      <c r="G26" s="26">
        <f t="shared" si="2"/>
        <v>10.000000000000012</v>
      </c>
      <c r="H26" s="21">
        <f t="shared" si="3"/>
        <v>149.79195000000001</v>
      </c>
    </row>
    <row r="27" spans="2:8">
      <c r="B27" s="27" t="s">
        <v>51</v>
      </c>
      <c r="C27" s="23">
        <v>1361.2</v>
      </c>
      <c r="D27" s="27">
        <v>1.02</v>
      </c>
      <c r="E27" s="21">
        <f t="shared" si="0"/>
        <v>132.28380000000001</v>
      </c>
      <c r="F27" s="22">
        <f t="shared" si="1"/>
        <v>1497.3200000000002</v>
      </c>
      <c r="G27" s="26">
        <f t="shared" si="2"/>
        <v>10.000000000000009</v>
      </c>
      <c r="H27" s="21">
        <f t="shared" si="3"/>
        <v>145.51218000000003</v>
      </c>
    </row>
    <row r="28" spans="2:8">
      <c r="B28" s="27" t="s">
        <v>41</v>
      </c>
      <c r="C28" s="23">
        <v>511.65</v>
      </c>
      <c r="D28" s="27">
        <v>0.99</v>
      </c>
      <c r="E28" s="21">
        <f t="shared" si="0"/>
        <v>128.3931</v>
      </c>
      <c r="F28" s="22">
        <f t="shared" si="1"/>
        <v>562.81500000000005</v>
      </c>
      <c r="G28" s="26">
        <f t="shared" si="2"/>
        <v>10.000000000000016</v>
      </c>
      <c r="H28" s="21">
        <f t="shared" si="3"/>
        <v>141.23241000000002</v>
      </c>
    </row>
    <row r="29" spans="2:8">
      <c r="B29" s="27" t="s">
        <v>47</v>
      </c>
      <c r="C29" s="23">
        <v>4802</v>
      </c>
      <c r="D29" s="27">
        <v>0.99</v>
      </c>
      <c r="E29" s="21">
        <f t="shared" si="0"/>
        <v>128.3931</v>
      </c>
      <c r="F29" s="22">
        <f t="shared" si="1"/>
        <v>5282.2000000000007</v>
      </c>
      <c r="G29" s="26">
        <f t="shared" si="2"/>
        <v>10.000000000000016</v>
      </c>
      <c r="H29" s="21">
        <f t="shared" si="3"/>
        <v>141.23241000000002</v>
      </c>
    </row>
    <row r="30" spans="2:8">
      <c r="B30" s="27" t="s">
        <v>45</v>
      </c>
      <c r="C30" s="23">
        <v>876.85</v>
      </c>
      <c r="D30" s="27">
        <v>0.97</v>
      </c>
      <c r="E30" s="21">
        <f t="shared" si="0"/>
        <v>125.7993</v>
      </c>
      <c r="F30" s="22">
        <f t="shared" si="1"/>
        <v>964.53500000000008</v>
      </c>
      <c r="G30" s="26">
        <f t="shared" si="2"/>
        <v>10.000000000000005</v>
      </c>
      <c r="H30" s="21">
        <f t="shared" si="3"/>
        <v>138.37923000000001</v>
      </c>
    </row>
    <row r="31" spans="2:8">
      <c r="B31" s="27" t="s">
        <v>49</v>
      </c>
      <c r="C31" s="23">
        <v>8758.7999999999993</v>
      </c>
      <c r="D31" s="27">
        <v>0.95</v>
      </c>
      <c r="E31" s="21">
        <f t="shared" si="0"/>
        <v>123.20549999999999</v>
      </c>
      <c r="F31" s="22">
        <f t="shared" si="1"/>
        <v>9634.68</v>
      </c>
      <c r="G31" s="26">
        <f t="shared" si="2"/>
        <v>10.000000000000012</v>
      </c>
      <c r="H31" s="21">
        <f t="shared" si="3"/>
        <v>135.52605</v>
      </c>
    </row>
    <row r="32" spans="2:8">
      <c r="B32" s="27" t="s">
        <v>48</v>
      </c>
      <c r="C32" s="23">
        <v>350.5</v>
      </c>
      <c r="D32" s="27">
        <v>0.93</v>
      </c>
      <c r="E32" s="21">
        <f t="shared" si="0"/>
        <v>120.6117</v>
      </c>
      <c r="F32" s="22">
        <f t="shared" si="1"/>
        <v>385.55</v>
      </c>
      <c r="G32" s="26">
        <f t="shared" si="2"/>
        <v>10.000000000000004</v>
      </c>
      <c r="H32" s="21">
        <f t="shared" si="3"/>
        <v>132.67286999999999</v>
      </c>
    </row>
    <row r="33" spans="2:8">
      <c r="B33" s="27" t="s">
        <v>56</v>
      </c>
      <c r="C33" s="23">
        <v>646.79999999999995</v>
      </c>
      <c r="D33" s="27">
        <v>0.91</v>
      </c>
      <c r="E33" s="21">
        <f t="shared" si="0"/>
        <v>118.01790000000001</v>
      </c>
      <c r="F33" s="22">
        <f t="shared" si="1"/>
        <v>711.48</v>
      </c>
      <c r="G33" s="26">
        <f t="shared" si="2"/>
        <v>10.000000000000011</v>
      </c>
      <c r="H33" s="21">
        <f t="shared" si="3"/>
        <v>129.81969000000004</v>
      </c>
    </row>
    <row r="34" spans="2:8">
      <c r="B34" s="27" t="s">
        <v>30</v>
      </c>
      <c r="C34" s="23">
        <v>857.65</v>
      </c>
      <c r="D34" s="27">
        <v>0.87</v>
      </c>
      <c r="E34" s="21">
        <f t="shared" si="0"/>
        <v>112.83030000000001</v>
      </c>
      <c r="F34" s="22">
        <f t="shared" si="1"/>
        <v>943.41500000000008</v>
      </c>
      <c r="G34" s="26">
        <f t="shared" si="2"/>
        <v>10.000000000000012</v>
      </c>
      <c r="H34" s="21">
        <f t="shared" si="3"/>
        <v>124.11333000000002</v>
      </c>
    </row>
    <row r="35" spans="2:8">
      <c r="B35" s="27" t="s">
        <v>38</v>
      </c>
      <c r="C35" s="23">
        <v>192.4</v>
      </c>
      <c r="D35" s="27">
        <v>0.87</v>
      </c>
      <c r="E35" s="21">
        <f t="shared" si="0"/>
        <v>112.83030000000001</v>
      </c>
      <c r="F35" s="22">
        <f t="shared" si="1"/>
        <v>211.64000000000001</v>
      </c>
      <c r="G35" s="26">
        <f t="shared" si="2"/>
        <v>10.000000000000005</v>
      </c>
      <c r="H35" s="21">
        <f t="shared" si="3"/>
        <v>124.11333000000002</v>
      </c>
    </row>
    <row r="36" spans="2:8">
      <c r="B36" s="27" t="s">
        <v>57</v>
      </c>
      <c r="C36" s="23">
        <v>3605.1</v>
      </c>
      <c r="D36" s="27">
        <v>0.82</v>
      </c>
      <c r="E36" s="21">
        <f t="shared" si="0"/>
        <v>106.3458</v>
      </c>
      <c r="F36" s="22">
        <f t="shared" si="1"/>
        <v>3965.61</v>
      </c>
      <c r="G36" s="26">
        <f t="shared" si="2"/>
        <v>10.000000000000005</v>
      </c>
      <c r="H36" s="21">
        <f t="shared" si="3"/>
        <v>116.98038</v>
      </c>
    </row>
    <row r="37" spans="2:8">
      <c r="B37" s="27" t="s">
        <v>36</v>
      </c>
      <c r="C37" s="23">
        <v>94.7</v>
      </c>
      <c r="D37" s="27">
        <v>0.82</v>
      </c>
      <c r="E37" s="21">
        <f t="shared" si="0"/>
        <v>106.3458</v>
      </c>
      <c r="F37" s="22">
        <f t="shared" si="1"/>
        <v>104.17000000000002</v>
      </c>
      <c r="G37" s="26">
        <f t="shared" si="2"/>
        <v>10.000000000000012</v>
      </c>
      <c r="H37" s="21">
        <f t="shared" si="3"/>
        <v>116.98038000000001</v>
      </c>
    </row>
    <row r="38" spans="2:8">
      <c r="B38" s="27" t="s">
        <v>44</v>
      </c>
      <c r="C38" s="23">
        <v>577.35</v>
      </c>
      <c r="D38" s="27">
        <v>0.78</v>
      </c>
      <c r="E38" s="21">
        <f t="shared" si="0"/>
        <v>101.15819999999999</v>
      </c>
      <c r="F38" s="22">
        <f t="shared" si="1"/>
        <v>635.08500000000004</v>
      </c>
      <c r="G38" s="26">
        <f t="shared" si="2"/>
        <v>10.000000000000002</v>
      </c>
      <c r="H38" s="21">
        <f t="shared" si="3"/>
        <v>111.27401999999999</v>
      </c>
    </row>
    <row r="39" spans="2:8">
      <c r="B39" s="27" t="s">
        <v>53</v>
      </c>
      <c r="C39" s="23">
        <v>3638</v>
      </c>
      <c r="D39" s="27">
        <v>0.77</v>
      </c>
      <c r="E39" s="21">
        <f t="shared" ref="E39:E56" si="4">$E$58*D39/100</f>
        <v>99.861300000000014</v>
      </c>
      <c r="F39" s="22">
        <f t="shared" ref="F39:F56" si="5">C39*1.1</f>
        <v>4001.8</v>
      </c>
      <c r="G39" s="26">
        <f t="shared" ref="G39:G56" si="6">(F39-C39)/C39*100</f>
        <v>10.000000000000005</v>
      </c>
      <c r="H39" s="21">
        <f t="shared" ref="H39:H56" si="7">E39+((E39*G39)/100)</f>
        <v>109.84743000000002</v>
      </c>
    </row>
    <row r="40" spans="2:8">
      <c r="B40" s="27" t="s">
        <v>12</v>
      </c>
      <c r="C40" s="23">
        <v>3173.55</v>
      </c>
      <c r="D40" s="27">
        <v>0.74</v>
      </c>
      <c r="E40" s="21">
        <f t="shared" si="4"/>
        <v>95.97059999999999</v>
      </c>
      <c r="F40" s="22">
        <f t="shared" si="5"/>
        <v>3490.9050000000007</v>
      </c>
      <c r="G40" s="26">
        <f t="shared" si="6"/>
        <v>10.000000000000014</v>
      </c>
      <c r="H40" s="21">
        <f t="shared" si="7"/>
        <v>105.56766</v>
      </c>
    </row>
    <row r="41" spans="2:8">
      <c r="B41" s="27" t="s">
        <v>23</v>
      </c>
      <c r="C41" s="23">
        <v>3109</v>
      </c>
      <c r="D41" s="27">
        <v>0.72</v>
      </c>
      <c r="E41" s="21">
        <f t="shared" si="4"/>
        <v>93.376800000000003</v>
      </c>
      <c r="F41" s="22">
        <f t="shared" si="5"/>
        <v>3419.9</v>
      </c>
      <c r="G41" s="26">
        <f t="shared" si="6"/>
        <v>10.000000000000004</v>
      </c>
      <c r="H41" s="21">
        <f t="shared" si="7"/>
        <v>102.71448000000001</v>
      </c>
    </row>
    <row r="42" spans="2:8">
      <c r="B42" s="27" t="s">
        <v>16</v>
      </c>
      <c r="C42" s="23">
        <v>745.6</v>
      </c>
      <c r="D42" s="27">
        <v>0.68</v>
      </c>
      <c r="E42" s="21">
        <f t="shared" si="4"/>
        <v>88.1892</v>
      </c>
      <c r="F42" s="22">
        <f t="shared" si="5"/>
        <v>820.16000000000008</v>
      </c>
      <c r="G42" s="26">
        <f t="shared" si="6"/>
        <v>10.000000000000007</v>
      </c>
      <c r="H42" s="21">
        <f t="shared" si="7"/>
        <v>97.008120000000005</v>
      </c>
    </row>
    <row r="43" spans="2:8">
      <c r="B43" s="27" t="s">
        <v>19</v>
      </c>
      <c r="C43" s="23">
        <v>2534.65</v>
      </c>
      <c r="D43" s="27">
        <v>0.63</v>
      </c>
      <c r="E43" s="21">
        <f t="shared" si="4"/>
        <v>81.704700000000003</v>
      </c>
      <c r="F43" s="22">
        <f t="shared" si="5"/>
        <v>2788.1150000000002</v>
      </c>
      <c r="G43" s="26">
        <f t="shared" si="6"/>
        <v>10.000000000000005</v>
      </c>
      <c r="H43" s="21">
        <f t="shared" si="7"/>
        <v>89.875170000000011</v>
      </c>
    </row>
    <row r="44" spans="2:8">
      <c r="B44" s="27" t="s">
        <v>50</v>
      </c>
      <c r="C44" s="23">
        <v>875.75</v>
      </c>
      <c r="D44" s="27">
        <v>0.62</v>
      </c>
      <c r="E44" s="21">
        <f t="shared" si="4"/>
        <v>80.407799999999995</v>
      </c>
      <c r="F44" s="22">
        <f t="shared" si="5"/>
        <v>963.32500000000005</v>
      </c>
      <c r="G44" s="26">
        <f t="shared" si="6"/>
        <v>10.000000000000005</v>
      </c>
      <c r="H44" s="21">
        <f t="shared" si="7"/>
        <v>88.448579999999993</v>
      </c>
    </row>
    <row r="45" spans="2:8">
      <c r="B45" s="27" t="s">
        <v>52</v>
      </c>
      <c r="C45" s="23">
        <v>350.2</v>
      </c>
      <c r="D45" s="27">
        <v>0.62</v>
      </c>
      <c r="E45" s="21">
        <f t="shared" si="4"/>
        <v>80.407799999999995</v>
      </c>
      <c r="F45" s="22">
        <f t="shared" si="5"/>
        <v>385.22</v>
      </c>
      <c r="G45" s="26">
        <f t="shared" si="6"/>
        <v>10.000000000000012</v>
      </c>
      <c r="H45" s="21">
        <f t="shared" si="7"/>
        <v>88.448580000000007</v>
      </c>
    </row>
    <row r="46" spans="2:8">
      <c r="B46" s="27" t="s">
        <v>24</v>
      </c>
      <c r="C46" s="23">
        <v>226.35</v>
      </c>
      <c r="D46" s="27">
        <v>0.59</v>
      </c>
      <c r="E46" s="21">
        <f t="shared" si="4"/>
        <v>76.517099999999999</v>
      </c>
      <c r="F46" s="22">
        <f t="shared" si="5"/>
        <v>248.98500000000001</v>
      </c>
      <c r="G46" s="26">
        <f t="shared" si="6"/>
        <v>10.000000000000009</v>
      </c>
      <c r="H46" s="21">
        <f t="shared" si="7"/>
        <v>84.168810000000008</v>
      </c>
    </row>
    <row r="47" spans="2:8">
      <c r="B47" s="27" t="s">
        <v>58</v>
      </c>
      <c r="C47" s="23">
        <v>846.05</v>
      </c>
      <c r="D47" s="27">
        <v>0.59</v>
      </c>
      <c r="E47" s="21">
        <f t="shared" si="4"/>
        <v>76.517099999999999</v>
      </c>
      <c r="F47" s="22">
        <f t="shared" si="5"/>
        <v>930.65499999999997</v>
      </c>
      <c r="G47" s="26">
        <f t="shared" si="6"/>
        <v>10.000000000000004</v>
      </c>
      <c r="H47" s="21">
        <f t="shared" si="7"/>
        <v>84.168810000000008</v>
      </c>
    </row>
    <row r="48" spans="2:8">
      <c r="B48" s="27" t="s">
        <v>55</v>
      </c>
      <c r="C48" s="23">
        <v>24306</v>
      </c>
      <c r="D48" s="27">
        <v>0.57999999999999996</v>
      </c>
      <c r="E48" s="21">
        <f t="shared" si="4"/>
        <v>75.220199999999991</v>
      </c>
      <c r="F48" s="22">
        <f t="shared" si="5"/>
        <v>26736.600000000002</v>
      </c>
      <c r="G48" s="26">
        <f t="shared" si="6"/>
        <v>10.000000000000009</v>
      </c>
      <c r="H48" s="21">
        <f t="shared" si="7"/>
        <v>82.742220000000003</v>
      </c>
    </row>
    <row r="49" spans="2:8">
      <c r="B49" s="27" t="s">
        <v>43</v>
      </c>
      <c r="C49" s="23">
        <v>180.35</v>
      </c>
      <c r="D49" s="27">
        <v>0.57999999999999996</v>
      </c>
      <c r="E49" s="21">
        <f t="shared" si="4"/>
        <v>75.220199999999991</v>
      </c>
      <c r="F49" s="22">
        <f t="shared" si="5"/>
        <v>198.38500000000002</v>
      </c>
      <c r="G49" s="26">
        <f t="shared" si="6"/>
        <v>10.000000000000014</v>
      </c>
      <c r="H49" s="21">
        <f t="shared" si="7"/>
        <v>82.742220000000003</v>
      </c>
    </row>
    <row r="50" spans="2:8">
      <c r="B50" s="27" t="s">
        <v>9</v>
      </c>
      <c r="C50" s="23">
        <v>411.55</v>
      </c>
      <c r="D50" s="27">
        <v>0.54</v>
      </c>
      <c r="E50" s="21">
        <f t="shared" si="4"/>
        <v>70.032600000000002</v>
      </c>
      <c r="F50" s="22">
        <f t="shared" si="5"/>
        <v>452.70500000000004</v>
      </c>
      <c r="G50" s="26">
        <f t="shared" si="6"/>
        <v>10.000000000000007</v>
      </c>
      <c r="H50" s="21">
        <f t="shared" si="7"/>
        <v>77.035860000000014</v>
      </c>
    </row>
    <row r="51" spans="2:8">
      <c r="B51" s="27" t="s">
        <v>14</v>
      </c>
      <c r="C51" s="23">
        <v>373</v>
      </c>
      <c r="D51" s="27">
        <v>0.54</v>
      </c>
      <c r="E51" s="21">
        <f t="shared" si="4"/>
        <v>70.032600000000002</v>
      </c>
      <c r="F51" s="22">
        <f t="shared" si="5"/>
        <v>410.3</v>
      </c>
      <c r="G51" s="26">
        <f t="shared" si="6"/>
        <v>10.000000000000004</v>
      </c>
      <c r="H51" s="21">
        <f t="shared" si="7"/>
        <v>77.03586</v>
      </c>
    </row>
    <row r="52" spans="2:8">
      <c r="B52" s="27" t="s">
        <v>37</v>
      </c>
      <c r="C52" s="23">
        <v>78.5</v>
      </c>
      <c r="D52" s="27">
        <v>0.51</v>
      </c>
      <c r="E52" s="21">
        <f t="shared" si="4"/>
        <v>66.141900000000007</v>
      </c>
      <c r="F52" s="22">
        <f t="shared" si="5"/>
        <v>86.350000000000009</v>
      </c>
      <c r="G52" s="26">
        <f t="shared" si="6"/>
        <v>10.000000000000011</v>
      </c>
      <c r="H52" s="21">
        <f t="shared" si="7"/>
        <v>72.756090000000015</v>
      </c>
    </row>
    <row r="53" spans="2:8">
      <c r="B53" s="27" t="s">
        <v>17</v>
      </c>
      <c r="C53" s="23">
        <v>125.55</v>
      </c>
      <c r="D53" s="27">
        <v>0.47</v>
      </c>
      <c r="E53" s="21">
        <f t="shared" si="4"/>
        <v>60.954299999999996</v>
      </c>
      <c r="F53" s="22">
        <f t="shared" si="5"/>
        <v>138.10500000000002</v>
      </c>
      <c r="G53" s="26">
        <f t="shared" si="6"/>
        <v>10.000000000000018</v>
      </c>
      <c r="H53" s="21">
        <f t="shared" si="7"/>
        <v>67.049730000000011</v>
      </c>
    </row>
    <row r="54" spans="2:8">
      <c r="B54" s="27" t="s">
        <v>46</v>
      </c>
      <c r="C54" s="23">
        <v>417.7</v>
      </c>
      <c r="D54" s="27">
        <v>0.41</v>
      </c>
      <c r="E54" s="21">
        <f t="shared" si="4"/>
        <v>53.172899999999998</v>
      </c>
      <c r="F54" s="22">
        <f t="shared" si="5"/>
        <v>459.47</v>
      </c>
      <c r="G54" s="26">
        <f t="shared" si="6"/>
        <v>10.000000000000009</v>
      </c>
      <c r="H54" s="21">
        <f t="shared" si="7"/>
        <v>58.490190000000005</v>
      </c>
    </row>
    <row r="55" spans="2:8">
      <c r="B55" s="27" t="s">
        <v>29</v>
      </c>
      <c r="C55" s="23">
        <v>84.6</v>
      </c>
      <c r="D55" s="27">
        <v>0.38</v>
      </c>
      <c r="E55" s="21">
        <f t="shared" si="4"/>
        <v>49.282200000000003</v>
      </c>
      <c r="F55" s="22">
        <f t="shared" si="5"/>
        <v>93.06</v>
      </c>
      <c r="G55" s="26">
        <f t="shared" si="6"/>
        <v>10.000000000000011</v>
      </c>
      <c r="H55" s="21">
        <f t="shared" si="7"/>
        <v>54.210420000000006</v>
      </c>
    </row>
    <row r="56" spans="2:8">
      <c r="B56" s="27" t="s">
        <v>20</v>
      </c>
      <c r="C56" s="23">
        <v>102.65</v>
      </c>
      <c r="D56" s="27">
        <v>0.34</v>
      </c>
      <c r="E56" s="21">
        <f t="shared" si="4"/>
        <v>44.0946</v>
      </c>
      <c r="F56" s="22">
        <f t="shared" si="5"/>
        <v>112.91500000000002</v>
      </c>
      <c r="G56" s="26">
        <f t="shared" si="6"/>
        <v>10.000000000000014</v>
      </c>
      <c r="H56" s="21">
        <f t="shared" si="7"/>
        <v>48.50406000000001</v>
      </c>
    </row>
    <row r="57" spans="2:8">
      <c r="B57" s="23"/>
      <c r="C57" s="23"/>
      <c r="D57" s="24"/>
      <c r="E57" s="21"/>
      <c r="F57" s="22"/>
      <c r="G57" s="21"/>
      <c r="H57" s="21"/>
    </row>
    <row r="58" spans="2:8" ht="21">
      <c r="B58" s="16"/>
      <c r="C58" s="16"/>
      <c r="D58" s="25">
        <f>SUM(D7:D57)</f>
        <v>99.99</v>
      </c>
      <c r="E58" s="17">
        <v>12969</v>
      </c>
      <c r="F58" s="18"/>
      <c r="G58" s="19"/>
      <c r="H58" s="17">
        <f>SUM(H7:H57)</f>
        <v>14264.473410000008</v>
      </c>
    </row>
    <row r="59" spans="2:8" ht="42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 Free Float</vt:lpstr>
      <vt:lpstr>Pessimistic Nifty</vt:lpstr>
      <vt:lpstr>Optimistic Nifty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Nooresh Merani</cp:lastModifiedBy>
  <dcterms:created xsi:type="dcterms:W3CDTF">2011-11-28T07:51:29Z</dcterms:created>
  <dcterms:modified xsi:type="dcterms:W3CDTF">2020-12-02T03:37:58Z</dcterms:modified>
</cp:coreProperties>
</file>