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Jan'17 - Dec'17 (2)" sheetId="1" r:id="rId1"/>
    <sheet name="Apr'17 - Dec'17 (2)" sheetId="2" r:id="rId2"/>
  </sheets>
  <definedNames>
    <definedName name="_xlnm._FilterDatabase" localSheetId="1" hidden="1">'Apr''17 - Dec''17 (2)'!$B$2:$H$139</definedName>
  </definedNames>
  <calcPr calcId="144525"/>
</workbook>
</file>

<file path=xl/sharedStrings.xml><?xml version="1.0" encoding="utf-8"?>
<sst xmlns="http://schemas.openxmlformats.org/spreadsheetml/2006/main" count="241">
  <si>
    <t xml:space="preserve">www.nooreshtech.co.in </t>
  </si>
  <si>
    <t>S No.</t>
  </si>
  <si>
    <t>Symbol</t>
  </si>
  <si>
    <t>Adjusted Buy Price</t>
  </si>
  <si>
    <t>Buy Qty</t>
  </si>
  <si>
    <t>Adjusted Sell Price</t>
  </si>
  <si>
    <t>Sell Amount</t>
  </si>
  <si>
    <t>% Change</t>
  </si>
  <si>
    <t>DEEP INDS</t>
  </si>
  <si>
    <t>SHEMAROO ENTERTAINMENT</t>
  </si>
  <si>
    <t>Portfolio</t>
  </si>
  <si>
    <t>Initial Equity</t>
  </si>
  <si>
    <t>End Equity</t>
  </si>
  <si>
    <t>%  Returns</t>
  </si>
  <si>
    <t>AGRO PHOS (I)</t>
  </si>
  <si>
    <t>Random Portfolio 1</t>
  </si>
  <si>
    <t>TECHNO ELEC &amp; ENG CO</t>
  </si>
  <si>
    <t>Random Portfolio 2</t>
  </si>
  <si>
    <t>THEMIS MEDICARE</t>
  </si>
  <si>
    <t>Random Portfolio 3</t>
  </si>
  <si>
    <t>IFB AGRO INDS</t>
  </si>
  <si>
    <t>Random Portfolio 4</t>
  </si>
  <si>
    <t>LAKSHMI VILAS BK</t>
  </si>
  <si>
    <t>Random Portfolio 5</t>
  </si>
  <si>
    <t>PPAP AUTOMOTIVE</t>
  </si>
  <si>
    <t>Average Returns (%)</t>
  </si>
  <si>
    <t>ALPHAGEO (I)</t>
  </si>
  <si>
    <t>KOLTE PATIL DEVELOPERS</t>
  </si>
  <si>
    <t>ARROW GREENTECH</t>
  </si>
  <si>
    <t>MAHA SEAMLESS</t>
  </si>
  <si>
    <t>SATIN CREDITCARE NETWORK</t>
  </si>
  <si>
    <t>MMTC</t>
  </si>
  <si>
    <t>SNOWMAN LOGISTICS</t>
  </si>
  <si>
    <t>KAKATIYA CEMENT</t>
  </si>
  <si>
    <t>TIL</t>
  </si>
  <si>
    <t>CRISIL</t>
  </si>
  <si>
    <t>RATNAMANI METALS &amp; TUBES</t>
  </si>
  <si>
    <t>TATA METALIK</t>
  </si>
  <si>
    <t>ADHUNIK INDS</t>
  </si>
  <si>
    <t>KESORAM INDS</t>
  </si>
  <si>
    <t>ADITYA BIRLA FAS</t>
  </si>
  <si>
    <t>INDIA GLYCOLS</t>
  </si>
  <si>
    <t>BANNARIAMAN SUGA</t>
  </si>
  <si>
    <t>PG ELECTROPLAST</t>
  </si>
  <si>
    <t>NANDAN DENIM</t>
  </si>
  <si>
    <t>INDIAN METALS &amp; FERRO ALLOYS</t>
  </si>
  <si>
    <t>SP APPARELS</t>
  </si>
  <si>
    <t>NATCO PHARMA</t>
  </si>
  <si>
    <t>RANE BRAKE</t>
  </si>
  <si>
    <t>DOLPHIN OFFSHORE ENTERPRISES (I)</t>
  </si>
  <si>
    <t>DABUR (I)</t>
  </si>
  <si>
    <t>KILITCH DRUGS (INDIA)</t>
  </si>
  <si>
    <t>AGRI-TECH (I)</t>
  </si>
  <si>
    <t>VINDHYA TELELINK</t>
  </si>
  <si>
    <t>KABRA EXTRUSION</t>
  </si>
  <si>
    <t>HI-TECH GEAR</t>
  </si>
  <si>
    <t>BANK OF INDIA</t>
  </si>
  <si>
    <t>SHREYAS SHIPPING</t>
  </si>
  <si>
    <t>CHOLAMANDALAM INVESTMENT AND FINANCE COMPANY</t>
  </si>
  <si>
    <t>SYNGENE INTERNATIONAL</t>
  </si>
  <si>
    <t>ASIAN PAINTS</t>
  </si>
  <si>
    <t>NIFTY BENCHMARK EXC. TRD F</t>
  </si>
  <si>
    <t>JAGRAN PRAKASHAN</t>
  </si>
  <si>
    <t>REPRO INDIA</t>
  </si>
  <si>
    <t>ACCEL FRONTLINE</t>
  </si>
  <si>
    <t>MITCON CONSULTANCY &amp; ENGINEERING SERVICES</t>
  </si>
  <si>
    <t>FOURTH DIMENSION SOLUTIONS</t>
  </si>
  <si>
    <t>MAHINDRA LIFESPACE DEVELOPERS</t>
  </si>
  <si>
    <t>MANAKSIA</t>
  </si>
  <si>
    <t>KIRLOSKAR BROTHERS</t>
  </si>
  <si>
    <t>TORRENT POWER</t>
  </si>
  <si>
    <t>QUICK HEAL TECHNOLOGIES</t>
  </si>
  <si>
    <t>BOMBAY RAYON FAS</t>
  </si>
  <si>
    <t>BHEL</t>
  </si>
  <si>
    <t>BLUE STAR</t>
  </si>
  <si>
    <t>BALKRISHNA PAPER</t>
  </si>
  <si>
    <t>NAHAR INDL</t>
  </si>
  <si>
    <t>UMANG DAIRIES</t>
  </si>
  <si>
    <t>SHIPPING CORPN</t>
  </si>
  <si>
    <t>TATA STEEL</t>
  </si>
  <si>
    <t>HONDA SIEL POWER</t>
  </si>
  <si>
    <t>SKF (I)</t>
  </si>
  <si>
    <t>LA OPALA RG</t>
  </si>
  <si>
    <t>GILLETTE (I)</t>
  </si>
  <si>
    <t>RANE HOLDINGS</t>
  </si>
  <si>
    <t>INDRAPRASTHA MEDICAL CORPORATION</t>
  </si>
  <si>
    <t>HEALTHCARE GLOBAL ENTERPRISES</t>
  </si>
  <si>
    <t>ALLAHABAD BANK</t>
  </si>
  <si>
    <t>TRIVENI ENGG</t>
  </si>
  <si>
    <t>CCL PRODUCTS (I)</t>
  </si>
  <si>
    <t>WIPRO</t>
  </si>
  <si>
    <t>SHREYANS INDS</t>
  </si>
  <si>
    <t>NAGA DHUNSERI GROUP</t>
  </si>
  <si>
    <t>MARKSANS PHARMA</t>
  </si>
  <si>
    <t>BENCHMARK MF - I</t>
  </si>
  <si>
    <t>PERSISTENT SYSTEMS</t>
  </si>
  <si>
    <t>DEWAN HOUSING FINANCE CORPORATION</t>
  </si>
  <si>
    <t>SEAMEC</t>
  </si>
  <si>
    <t>APOLLO HOSPITALS</t>
  </si>
  <si>
    <t>AMD INDS</t>
  </si>
  <si>
    <t>PTL ENTERPRISES</t>
  </si>
  <si>
    <t>GATEWAY DISTRIPARKS</t>
  </si>
  <si>
    <t>LAURUS LABS</t>
  </si>
  <si>
    <t>DILIP BUILDCON</t>
  </si>
  <si>
    <t>TGB BANQUETS &amp; HOTELS</t>
  </si>
  <si>
    <t>GUJ ALKALIES</t>
  </si>
  <si>
    <t>SHILPA MEDICARE</t>
  </si>
  <si>
    <t>NOCIL</t>
  </si>
  <si>
    <t>BPL</t>
  </si>
  <si>
    <t>GOCL CORPORATION</t>
  </si>
  <si>
    <t>UTI GOLD EXCHANGE TRADED FUND</t>
  </si>
  <si>
    <t>ADF FOODS</t>
  </si>
  <si>
    <t>BHUSHAN STEEL</t>
  </si>
  <si>
    <t>CENTURY ENKA</t>
  </si>
  <si>
    <t>NTPC</t>
  </si>
  <si>
    <t>MAN INFRACONSTRUCTION</t>
  </si>
  <si>
    <t>ESTER INDS</t>
  </si>
  <si>
    <t>TAKE SOLUTIONS</t>
  </si>
  <si>
    <t>SURYALAKSHMI COT</t>
  </si>
  <si>
    <t>TRANSPORT CORPN OF INDIA</t>
  </si>
  <si>
    <t>BALAJI TELEFILMS</t>
  </si>
  <si>
    <t>HIMADRI SPECIALITY CHEMICAL</t>
  </si>
  <si>
    <t>AGARWAL INDUSTRI</t>
  </si>
  <si>
    <t>LOVABLE LINGERIE</t>
  </si>
  <si>
    <t>RBL BANK</t>
  </si>
  <si>
    <t>SQS INDIA BFSI</t>
  </si>
  <si>
    <t>GREENPLY INDS</t>
  </si>
  <si>
    <t>PTC (I) FINANCIAL SERVICES</t>
  </si>
  <si>
    <t>ATUL AUTO</t>
  </si>
  <si>
    <t>ICRA</t>
  </si>
  <si>
    <t>GENUS POWER INFRASTRUCTURE</t>
  </si>
  <si>
    <t>FDC</t>
  </si>
  <si>
    <t>MOREPEN LABS</t>
  </si>
  <si>
    <t>MAHINDRA CIE AUTOMOTIVE</t>
  </si>
  <si>
    <t>JAY BHARAT MARUT</t>
  </si>
  <si>
    <t>ARVIND</t>
  </si>
  <si>
    <t>SURYA ROSHNI</t>
  </si>
  <si>
    <t>ORCHID PHARMA</t>
  </si>
  <si>
    <t>BRITANNIA INDS</t>
  </si>
  <si>
    <t>STANDARD CHARTERED PLC</t>
  </si>
  <si>
    <t>KNR CONSTRUCTIONS</t>
  </si>
  <si>
    <t>CAPLIN POINT LABORATORIES</t>
  </si>
  <si>
    <t>KOHINOOR FOODS</t>
  </si>
  <si>
    <t>TCI FINANCE</t>
  </si>
  <si>
    <t>BHARAT GEARS</t>
  </si>
  <si>
    <t>MAITHAN ALLOYS</t>
  </si>
  <si>
    <t>VIP INDS</t>
  </si>
  <si>
    <t>HI-TECH PIPES</t>
  </si>
  <si>
    <t>ITD CEMENTATION</t>
  </si>
  <si>
    <t>LUMAX AUTO TECHNOLOGIES</t>
  </si>
  <si>
    <t>TRIBHOVANDAS BHIMJI ZAVERI</t>
  </si>
  <si>
    <t>PRAKASH INDS</t>
  </si>
  <si>
    <t>IND SWIFT LABS</t>
  </si>
  <si>
    <t>BANNARI AMMAN SP</t>
  </si>
  <si>
    <t>STEL HOLDINGS</t>
  </si>
  <si>
    <t>ASTRAZENECA PHAR</t>
  </si>
  <si>
    <t>SPL INDS</t>
  </si>
  <si>
    <t>TIMES GUARANTY</t>
  </si>
  <si>
    <t>ADANI ENTERPRISE</t>
  </si>
  <si>
    <t>GSS INFOTECH</t>
  </si>
  <si>
    <t>AAARTI DRUGS</t>
  </si>
  <si>
    <t>RADICO KHAITAN</t>
  </si>
  <si>
    <t>MALU PAPER MILLS</t>
  </si>
  <si>
    <t>AUROBINDO PHARMA</t>
  </si>
  <si>
    <t>VA TECH WABAG</t>
  </si>
  <si>
    <t>RELIANCE NAVAL AND ENGINEERING</t>
  </si>
  <si>
    <t>DENA BANK</t>
  </si>
  <si>
    <t>TEAMLEASE SERVICES</t>
  </si>
  <si>
    <t>ASTRAL POLY TECH</t>
  </si>
  <si>
    <t>ACC</t>
  </si>
  <si>
    <t>BIOCON</t>
  </si>
  <si>
    <t>HIND COMPOSITES</t>
  </si>
  <si>
    <t>GEOJIT FINANCIAL SERVICES</t>
  </si>
  <si>
    <t>PRITISH NANDY COMMUNICATIONS</t>
  </si>
  <si>
    <t>HERITAGE FOODS</t>
  </si>
  <si>
    <t>UNICHEM LABS</t>
  </si>
  <si>
    <t>JAGSONPAL PHARM</t>
  </si>
  <si>
    <t>NLC INDIA</t>
  </si>
  <si>
    <t>KOTHARI PRODUCTS</t>
  </si>
  <si>
    <t>RAMA STEEL TUBES</t>
  </si>
  <si>
    <t>EDELWEISS FINANCIAL SERVICES</t>
  </si>
  <si>
    <t>PANAMA PETROCHEM</t>
  </si>
  <si>
    <t>SATHAVAHNA ISPAT</t>
  </si>
  <si>
    <t>JK LAKSHMI CEMEN</t>
  </si>
  <si>
    <t>FACT</t>
  </si>
  <si>
    <t>GUJ STATE PETRONET</t>
  </si>
  <si>
    <t>JM FINANCIAL</t>
  </si>
  <si>
    <t>VARDHMAN HOLDING</t>
  </si>
  <si>
    <t>COAL INDIA</t>
  </si>
  <si>
    <t>GUJ NARMADA VALLEY FERTILIZERS &amp; CHEMICALS</t>
  </si>
  <si>
    <t>BAJAJ ELECTRICAL</t>
  </si>
  <si>
    <t>HINDUSTAN OIL EXPLORATION</t>
  </si>
  <si>
    <t>GOLDIAM INTL</t>
  </si>
  <si>
    <t>8K MILES SOFTWAR</t>
  </si>
  <si>
    <t>SHARDA MOTOR INDS</t>
  </si>
  <si>
    <t>TATA CHEM</t>
  </si>
  <si>
    <t>IL&amp;FS TRANSPORTATION NETWORKS</t>
  </si>
  <si>
    <t>JINDAL PHOTO</t>
  </si>
  <si>
    <t>SAKUMA EXPORTS</t>
  </si>
  <si>
    <t>TECHNOFAB ENGINEERING</t>
  </si>
  <si>
    <t>EVEREST INDS</t>
  </si>
  <si>
    <t>JUST DIAL</t>
  </si>
  <si>
    <t>CIL NOVA PETROCHMICALS</t>
  </si>
  <si>
    <t>BUTTERFLY GANDHI</t>
  </si>
  <si>
    <t>NRB INDUSTRIAL BEARINGS</t>
  </si>
  <si>
    <t>JB CHEM &amp; PHARMA</t>
  </si>
  <si>
    <t>WHEELS (I)</t>
  </si>
  <si>
    <t>MORARJEE TEXTILES</t>
  </si>
  <si>
    <t>SWAN ENERGY</t>
  </si>
  <si>
    <t>HPL ELECTRIC &amp; POWER</t>
  </si>
  <si>
    <t>VISAKA INDS</t>
  </si>
  <si>
    <t>C&amp;C CONSTRUCTION</t>
  </si>
  <si>
    <t>NANDANI CREATION</t>
  </si>
  <si>
    <t>SUPREME PETROCHE</t>
  </si>
  <si>
    <t>COROMANDEL INTL</t>
  </si>
  <si>
    <t>L&amp;T TECHNOLOGY SERVICES</t>
  </si>
  <si>
    <t>LYKA LABS</t>
  </si>
  <si>
    <t>HDFC</t>
  </si>
  <si>
    <t>VISA STEEL</t>
  </si>
  <si>
    <t>NITIRAJ ENGINEERS</t>
  </si>
  <si>
    <t>INDO COUNT INDS</t>
  </si>
  <si>
    <t>JAIN IRRIGATION SYSTEMS - DVR</t>
  </si>
  <si>
    <t>GHCL</t>
  </si>
  <si>
    <t>VARDHMAN SPECIAL STEELS</t>
  </si>
  <si>
    <t>LG BALAKRISHNAN &amp; BROTHERS</t>
  </si>
  <si>
    <t>BLUE BLENDS (I)</t>
  </si>
  <si>
    <t>TT</t>
  </si>
  <si>
    <t>GREENLAM INDS</t>
  </si>
  <si>
    <t>GM BREWERIES</t>
  </si>
  <si>
    <t>NATIONAL FERTILIZERS</t>
  </si>
  <si>
    <t>APOLLO TYRES</t>
  </si>
  <si>
    <t>BSE</t>
  </si>
  <si>
    <t>GODREJ CONSUMER</t>
  </si>
  <si>
    <t>NELCAST</t>
  </si>
  <si>
    <t>CIGNITI TECHNOLOGIES</t>
  </si>
  <si>
    <t>INDO TECH TRANSFORMERS</t>
  </si>
  <si>
    <t>SUPREME INDS</t>
  </si>
  <si>
    <t>MAHA SCOOTERS</t>
  </si>
  <si>
    <t>CEREBRA INTEGRATED TECHNOLOGIES</t>
  </si>
  <si>
    <t>INDIABULLS VENTURES</t>
  </si>
  <si>
    <t>EON ELECTRIC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</si>
</sst>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0.0%"/>
    <numFmt numFmtId="178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11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12" borderId="15" applyNumberFormat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4" fillId="15" borderId="18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4" borderId="1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10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0" borderId="17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2" borderId="0" xfId="10" applyFill="1" applyBorder="1"/>
    <xf numFmtId="58" fontId="0" fillId="0" borderId="0" xfId="0" applyNumberFormat="1" applyBorder="1"/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77" fontId="2" fillId="3" borderId="1" xfId="6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77" fontId="0" fillId="0" borderId="1" xfId="6" applyNumberFormat="1" applyFont="1" applyBorder="1" applyAlignment="1">
      <alignment horizontal="right"/>
    </xf>
    <xf numFmtId="0" fontId="0" fillId="0" borderId="0" xfId="0" applyNumberForma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77" fontId="0" fillId="0" borderId="0" xfId="6" applyNumberFormat="1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58" fontId="2" fillId="0" borderId="0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0" fontId="0" fillId="4" borderId="4" xfId="6" applyNumberFormat="1" applyFon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10" fontId="0" fillId="5" borderId="6" xfId="6" applyNumberFormat="1" applyFont="1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10" fontId="0" fillId="6" borderId="6" xfId="6" applyNumberFormat="1" applyFont="1" applyFill="1" applyBorder="1" applyAlignment="1">
      <alignment horizontal="center"/>
    </xf>
    <xf numFmtId="0" fontId="0" fillId="7" borderId="6" xfId="0" applyFill="1" applyBorder="1"/>
    <xf numFmtId="0" fontId="0" fillId="7" borderId="7" xfId="0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10" fontId="0" fillId="7" borderId="6" xfId="6" applyNumberFormat="1" applyFont="1" applyFill="1" applyBorder="1" applyAlignment="1">
      <alignment horizontal="center"/>
    </xf>
    <xf numFmtId="0" fontId="0" fillId="8" borderId="8" xfId="0" applyFill="1" applyBorder="1"/>
    <xf numFmtId="0" fontId="0" fillId="8" borderId="9" xfId="0" applyFill="1" applyBorder="1" applyAlignment="1">
      <alignment horizontal="center"/>
    </xf>
    <xf numFmtId="1" fontId="0" fillId="8" borderId="8" xfId="0" applyNumberFormat="1" applyFill="1" applyBorder="1" applyAlignment="1">
      <alignment horizontal="center"/>
    </xf>
    <xf numFmtId="10" fontId="0" fillId="8" borderId="8" xfId="6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77" fontId="3" fillId="3" borderId="10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40"/>
  <sheetViews>
    <sheetView tabSelected="1" workbookViewId="0">
      <selection activeCell="L15" sqref="L15"/>
    </sheetView>
  </sheetViews>
  <sheetFormatPr defaultColWidth="9" defaultRowHeight="15"/>
  <cols>
    <col min="1" max="1" width="1.42857142857143" style="3" customWidth="1"/>
    <col min="2" max="2" width="5.57142857142857" style="3" customWidth="1"/>
    <col min="3" max="3" width="53.4285714285714" style="3" customWidth="1"/>
    <col min="4" max="4" width="10.4285714285714" style="3" customWidth="1"/>
    <col min="5" max="5" width="9.14285714285714" style="3"/>
    <col min="6" max="6" width="10.4285714285714" style="3" customWidth="1"/>
    <col min="7" max="8" width="9.14285714285714" style="3"/>
    <col min="9" max="9" width="2.28571428571429" style="3" customWidth="1"/>
    <col min="10" max="10" width="1.85714285714286" style="3" customWidth="1"/>
    <col min="11" max="11" width="31" style="3" customWidth="1"/>
    <col min="12" max="12" width="12.1428571428571" style="3" customWidth="1"/>
    <col min="13" max="13" width="10.4285714285714" style="3" customWidth="1"/>
    <col min="14" max="16384" width="9.14285714285714" style="3"/>
  </cols>
  <sheetData>
    <row r="1" spans="3:6">
      <c r="C1" s="1" t="s">
        <v>0</v>
      </c>
      <c r="D1" s="2">
        <v>42737</v>
      </c>
      <c r="E1" s="2"/>
      <c r="F1" s="2">
        <v>43098</v>
      </c>
    </row>
    <row r="2" ht="30" spans="2:8">
      <c r="B2" s="4" t="s">
        <v>1</v>
      </c>
      <c r="C2" s="4" t="s">
        <v>2</v>
      </c>
      <c r="D2" s="5" t="s">
        <v>3</v>
      </c>
      <c r="E2" s="4" t="s">
        <v>4</v>
      </c>
      <c r="F2" s="5" t="s">
        <v>5</v>
      </c>
      <c r="G2" s="4" t="s">
        <v>6</v>
      </c>
      <c r="H2" s="6" t="s">
        <v>7</v>
      </c>
    </row>
    <row r="3" ht="15.75" spans="2:14">
      <c r="B3" s="7">
        <v>1</v>
      </c>
      <c r="C3" s="7" t="s">
        <v>8</v>
      </c>
      <c r="D3" s="7">
        <v>284.55</v>
      </c>
      <c r="E3" s="8">
        <f t="shared" ref="E3:E66" si="0">ROUNDDOWN(40000/D3,0)</f>
        <v>140</v>
      </c>
      <c r="F3" s="7">
        <v>205.6</v>
      </c>
      <c r="G3" s="9">
        <f t="shared" ref="G3:G66" si="1">E3*F3</f>
        <v>28784</v>
      </c>
      <c r="H3" s="10">
        <f t="shared" ref="H3:H66" si="2">(F3-D3)/D3</f>
        <v>-0.277455631699174</v>
      </c>
      <c r="K3"/>
      <c r="L3" s="15">
        <v>42737</v>
      </c>
      <c r="M3" s="15">
        <v>43098</v>
      </c>
      <c r="N3"/>
    </row>
    <row r="4" ht="15.75" spans="2:14">
      <c r="B4" s="7">
        <v>2</v>
      </c>
      <c r="C4" s="7" t="s">
        <v>9</v>
      </c>
      <c r="D4" s="7">
        <v>389.2</v>
      </c>
      <c r="E4" s="8">
        <f t="shared" si="0"/>
        <v>102</v>
      </c>
      <c r="F4" s="7">
        <v>422.25</v>
      </c>
      <c r="G4" s="9">
        <f t="shared" si="1"/>
        <v>43069.5</v>
      </c>
      <c r="H4" s="10">
        <f t="shared" si="2"/>
        <v>0.084917780061665</v>
      </c>
      <c r="K4" s="16" t="s">
        <v>10</v>
      </c>
      <c r="L4" s="17" t="s">
        <v>11</v>
      </c>
      <c r="M4" s="16" t="s">
        <v>12</v>
      </c>
      <c r="N4" s="16" t="s">
        <v>13</v>
      </c>
    </row>
    <row r="5" spans="2:14">
      <c r="B5" s="7">
        <v>3</v>
      </c>
      <c r="C5" s="7" t="s">
        <v>14</v>
      </c>
      <c r="D5" s="7">
        <v>20.5</v>
      </c>
      <c r="E5" s="8">
        <f t="shared" si="0"/>
        <v>1951</v>
      </c>
      <c r="F5" s="7">
        <v>31.95</v>
      </c>
      <c r="G5" s="9">
        <f t="shared" si="1"/>
        <v>62334.45</v>
      </c>
      <c r="H5" s="10">
        <f t="shared" si="2"/>
        <v>0.558536585365854</v>
      </c>
      <c r="K5" s="18" t="s">
        <v>15</v>
      </c>
      <c r="L5" s="19">
        <v>1000000</v>
      </c>
      <c r="M5" s="20">
        <f>G28</f>
        <v>1646863.45</v>
      </c>
      <c r="N5" s="21">
        <f>(M5-L5)/L5</f>
        <v>0.64686345</v>
      </c>
    </row>
    <row r="6" spans="2:14">
      <c r="B6" s="7">
        <v>4</v>
      </c>
      <c r="C6" s="7" t="s">
        <v>16</v>
      </c>
      <c r="D6" s="7">
        <v>303.1</v>
      </c>
      <c r="E6" s="8">
        <f t="shared" si="0"/>
        <v>131</v>
      </c>
      <c r="F6" s="7">
        <v>411.85</v>
      </c>
      <c r="G6" s="9">
        <f t="shared" si="1"/>
        <v>53952.35</v>
      </c>
      <c r="H6" s="10">
        <f t="shared" si="2"/>
        <v>0.358792477730122</v>
      </c>
      <c r="K6" s="22" t="s">
        <v>17</v>
      </c>
      <c r="L6" s="23">
        <v>1000000</v>
      </c>
      <c r="M6" s="24">
        <f>G56</f>
        <v>1613823.86</v>
      </c>
      <c r="N6" s="25">
        <f t="shared" ref="N6:N9" si="3">(M6-L6)/L6</f>
        <v>0.61382386</v>
      </c>
    </row>
    <row r="7" spans="2:14">
      <c r="B7" s="7">
        <v>5</v>
      </c>
      <c r="C7" s="7" t="s">
        <v>18</v>
      </c>
      <c r="D7" s="7">
        <v>556.8</v>
      </c>
      <c r="E7" s="8">
        <f t="shared" si="0"/>
        <v>71</v>
      </c>
      <c r="F7" s="7">
        <v>586.75</v>
      </c>
      <c r="G7" s="9">
        <f t="shared" si="1"/>
        <v>41659.25</v>
      </c>
      <c r="H7" s="10">
        <f t="shared" si="2"/>
        <v>0.053789511494253</v>
      </c>
      <c r="K7" s="26" t="s">
        <v>19</v>
      </c>
      <c r="L7" s="27">
        <v>1000000</v>
      </c>
      <c r="M7" s="28">
        <f>G84</f>
        <v>1400715.5</v>
      </c>
      <c r="N7" s="29">
        <f t="shared" si="3"/>
        <v>0.4007155</v>
      </c>
    </row>
    <row r="8" spans="2:14">
      <c r="B8" s="7">
        <v>6</v>
      </c>
      <c r="C8" s="7" t="s">
        <v>20</v>
      </c>
      <c r="D8" s="7">
        <v>376.3</v>
      </c>
      <c r="E8" s="8">
        <f t="shared" si="0"/>
        <v>106</v>
      </c>
      <c r="F8" s="7">
        <v>847.3</v>
      </c>
      <c r="G8" s="9">
        <f t="shared" si="1"/>
        <v>89813.8</v>
      </c>
      <c r="H8" s="10">
        <f t="shared" si="2"/>
        <v>1.25166090884932</v>
      </c>
      <c r="K8" s="30" t="s">
        <v>21</v>
      </c>
      <c r="L8" s="31">
        <v>1000000</v>
      </c>
      <c r="M8" s="32">
        <f>G112</f>
        <v>1748308.81</v>
      </c>
      <c r="N8" s="33">
        <f t="shared" si="3"/>
        <v>0.74830881</v>
      </c>
    </row>
    <row r="9" ht="15.75" spans="2:14">
      <c r="B9" s="7">
        <v>7</v>
      </c>
      <c r="C9" s="7" t="s">
        <v>22</v>
      </c>
      <c r="D9" s="7">
        <v>131.96</v>
      </c>
      <c r="E9" s="8">
        <f t="shared" si="0"/>
        <v>303</v>
      </c>
      <c r="F9" s="7">
        <v>148.05</v>
      </c>
      <c r="G9" s="9">
        <f t="shared" si="1"/>
        <v>44859.15</v>
      </c>
      <c r="H9" s="10">
        <f t="shared" si="2"/>
        <v>0.121930888147924</v>
      </c>
      <c r="K9" s="34" t="s">
        <v>23</v>
      </c>
      <c r="L9" s="35">
        <v>1000000</v>
      </c>
      <c r="M9" s="36">
        <f>G140</f>
        <v>1598098.8</v>
      </c>
      <c r="N9" s="37">
        <f t="shared" si="3"/>
        <v>0.5980988</v>
      </c>
    </row>
    <row r="10" ht="24" spans="2:14">
      <c r="B10" s="7">
        <v>8</v>
      </c>
      <c r="C10" s="7" t="s">
        <v>24</v>
      </c>
      <c r="D10" s="7">
        <v>159.95</v>
      </c>
      <c r="E10" s="8">
        <f t="shared" si="0"/>
        <v>250</v>
      </c>
      <c r="F10" s="7">
        <v>698.4</v>
      </c>
      <c r="G10" s="9">
        <f t="shared" si="1"/>
        <v>174600</v>
      </c>
      <c r="H10" s="10">
        <f t="shared" si="2"/>
        <v>3.36636448890278</v>
      </c>
      <c r="K10" s="38" t="s">
        <v>25</v>
      </c>
      <c r="L10" s="39"/>
      <c r="M10" s="40">
        <f>AVERAGE(N5:N9)</f>
        <v>0.601562084</v>
      </c>
      <c r="N10" s="41"/>
    </row>
    <row r="11" spans="2:11">
      <c r="B11" s="7">
        <v>9</v>
      </c>
      <c r="C11" s="7" t="s">
        <v>26</v>
      </c>
      <c r="D11" s="7">
        <v>921.4</v>
      </c>
      <c r="E11" s="8">
        <f t="shared" si="0"/>
        <v>43</v>
      </c>
      <c r="F11" s="7">
        <v>921.7</v>
      </c>
      <c r="G11" s="9">
        <f t="shared" si="1"/>
        <v>39633.1</v>
      </c>
      <c r="H11" s="10">
        <f t="shared" si="2"/>
        <v>0.000325591491209104</v>
      </c>
      <c r="K11" s="1" t="s">
        <v>0</v>
      </c>
    </row>
    <row r="12" spans="2:8">
      <c r="B12" s="7">
        <v>10</v>
      </c>
      <c r="C12" s="7" t="s">
        <v>27</v>
      </c>
      <c r="D12" s="7">
        <v>99.8</v>
      </c>
      <c r="E12" s="8">
        <f t="shared" si="0"/>
        <v>400</v>
      </c>
      <c r="F12" s="7">
        <v>365.95</v>
      </c>
      <c r="G12" s="9">
        <f t="shared" si="1"/>
        <v>146380</v>
      </c>
      <c r="H12" s="10">
        <f t="shared" si="2"/>
        <v>2.66683366733467</v>
      </c>
    </row>
    <row r="13" spans="2:8">
      <c r="B13" s="7">
        <v>11</v>
      </c>
      <c r="C13" s="7" t="s">
        <v>28</v>
      </c>
      <c r="D13" s="7">
        <v>499.35</v>
      </c>
      <c r="E13" s="8">
        <f t="shared" si="0"/>
        <v>80</v>
      </c>
      <c r="F13" s="7">
        <v>480.7</v>
      </c>
      <c r="G13" s="9">
        <f t="shared" si="1"/>
        <v>38456</v>
      </c>
      <c r="H13" s="10">
        <f t="shared" si="2"/>
        <v>-0.0373485531190548</v>
      </c>
    </row>
    <row r="14" spans="2:8">
      <c r="B14" s="7">
        <v>12</v>
      </c>
      <c r="C14" s="7" t="s">
        <v>29</v>
      </c>
      <c r="D14" s="7">
        <v>262.25</v>
      </c>
      <c r="E14" s="8">
        <f t="shared" si="0"/>
        <v>152</v>
      </c>
      <c r="F14" s="7">
        <v>511.95</v>
      </c>
      <c r="G14" s="9">
        <f t="shared" si="1"/>
        <v>77816.4</v>
      </c>
      <c r="H14" s="10">
        <f t="shared" si="2"/>
        <v>0.952144899904671</v>
      </c>
    </row>
    <row r="15" spans="2:8">
      <c r="B15" s="7">
        <v>13</v>
      </c>
      <c r="C15" s="7" t="s">
        <v>30</v>
      </c>
      <c r="D15" s="7">
        <v>340.4</v>
      </c>
      <c r="E15" s="8">
        <f t="shared" si="0"/>
        <v>117</v>
      </c>
      <c r="F15" s="7">
        <v>456.15</v>
      </c>
      <c r="G15" s="9">
        <f t="shared" si="1"/>
        <v>53369.55</v>
      </c>
      <c r="H15" s="10">
        <f t="shared" si="2"/>
        <v>0.340041128084606</v>
      </c>
    </row>
    <row r="16" spans="2:8">
      <c r="B16" s="7">
        <v>14</v>
      </c>
      <c r="C16" s="7" t="s">
        <v>31</v>
      </c>
      <c r="D16" s="7">
        <v>61.7</v>
      </c>
      <c r="E16" s="8">
        <f t="shared" si="0"/>
        <v>648</v>
      </c>
      <c r="F16" s="7">
        <v>73.3</v>
      </c>
      <c r="G16" s="9">
        <f t="shared" si="1"/>
        <v>47498.4</v>
      </c>
      <c r="H16" s="10">
        <f t="shared" si="2"/>
        <v>0.188006482982172</v>
      </c>
    </row>
    <row r="17" spans="2:8">
      <c r="B17" s="7">
        <v>15</v>
      </c>
      <c r="C17" s="7" t="s">
        <v>32</v>
      </c>
      <c r="D17" s="7">
        <v>51.7</v>
      </c>
      <c r="E17" s="8">
        <f t="shared" si="0"/>
        <v>773</v>
      </c>
      <c r="F17" s="7">
        <v>57.35</v>
      </c>
      <c r="G17" s="9">
        <f t="shared" si="1"/>
        <v>44331.55</v>
      </c>
      <c r="H17" s="10">
        <f t="shared" si="2"/>
        <v>0.109284332688588</v>
      </c>
    </row>
    <row r="18" spans="2:8">
      <c r="B18" s="7">
        <v>16</v>
      </c>
      <c r="C18" s="7" t="s">
        <v>33</v>
      </c>
      <c r="D18" s="7">
        <v>275.95</v>
      </c>
      <c r="E18" s="8">
        <f t="shared" si="0"/>
        <v>144</v>
      </c>
      <c r="F18" s="7">
        <v>394.1</v>
      </c>
      <c r="G18" s="9">
        <f t="shared" si="1"/>
        <v>56750.4</v>
      </c>
      <c r="H18" s="10">
        <f t="shared" si="2"/>
        <v>0.428157274868636</v>
      </c>
    </row>
    <row r="19" spans="2:8">
      <c r="B19" s="7">
        <v>17</v>
      </c>
      <c r="C19" s="7" t="s">
        <v>34</v>
      </c>
      <c r="D19" s="7">
        <v>265.55</v>
      </c>
      <c r="E19" s="8">
        <f t="shared" si="0"/>
        <v>150</v>
      </c>
      <c r="F19" s="7">
        <v>618.5</v>
      </c>
      <c r="G19" s="9">
        <f t="shared" si="1"/>
        <v>92775</v>
      </c>
      <c r="H19" s="10">
        <f t="shared" si="2"/>
        <v>1.32912822443984</v>
      </c>
    </row>
    <row r="20" spans="2:8">
      <c r="B20" s="7">
        <v>18</v>
      </c>
      <c r="C20" s="7" t="s">
        <v>35</v>
      </c>
      <c r="D20" s="7">
        <v>2205.4</v>
      </c>
      <c r="E20" s="8">
        <f t="shared" si="0"/>
        <v>18</v>
      </c>
      <c r="F20" s="7">
        <v>1874.55</v>
      </c>
      <c r="G20" s="9">
        <f t="shared" si="1"/>
        <v>33741.9</v>
      </c>
      <c r="H20" s="10">
        <f t="shared" si="2"/>
        <v>-0.150018137299356</v>
      </c>
    </row>
    <row r="21" spans="2:8">
      <c r="B21" s="7">
        <v>19</v>
      </c>
      <c r="C21" s="7" t="s">
        <v>36</v>
      </c>
      <c r="D21" s="7">
        <v>678.55</v>
      </c>
      <c r="E21" s="8">
        <f t="shared" si="0"/>
        <v>58</v>
      </c>
      <c r="F21" s="7">
        <v>1096.45</v>
      </c>
      <c r="G21" s="9">
        <f t="shared" si="1"/>
        <v>63594.1</v>
      </c>
      <c r="H21" s="10">
        <f t="shared" si="2"/>
        <v>0.615872080170953</v>
      </c>
    </row>
    <row r="22" spans="2:8">
      <c r="B22" s="7">
        <v>20</v>
      </c>
      <c r="C22" s="7" t="s">
        <v>37</v>
      </c>
      <c r="D22" s="7">
        <v>330.9</v>
      </c>
      <c r="E22" s="8">
        <f t="shared" si="0"/>
        <v>120</v>
      </c>
      <c r="F22" s="7">
        <v>884.15</v>
      </c>
      <c r="G22" s="9">
        <f t="shared" si="1"/>
        <v>106098</v>
      </c>
      <c r="H22" s="10">
        <f t="shared" si="2"/>
        <v>1.67195527349652</v>
      </c>
    </row>
    <row r="23" spans="2:8">
      <c r="B23" s="7">
        <v>21</v>
      </c>
      <c r="C23" s="7" t="s">
        <v>38</v>
      </c>
      <c r="D23" s="7">
        <v>105.65</v>
      </c>
      <c r="E23" s="8">
        <f t="shared" si="0"/>
        <v>378</v>
      </c>
      <c r="F23" s="7">
        <v>94</v>
      </c>
      <c r="G23" s="9">
        <f t="shared" si="1"/>
        <v>35532</v>
      </c>
      <c r="H23" s="10">
        <f t="shared" si="2"/>
        <v>-0.110269758637009</v>
      </c>
    </row>
    <row r="24" spans="2:8">
      <c r="B24" s="7">
        <v>22</v>
      </c>
      <c r="C24" s="7" t="s">
        <v>39</v>
      </c>
      <c r="D24" s="7">
        <v>130.8</v>
      </c>
      <c r="E24" s="8">
        <f t="shared" si="0"/>
        <v>305</v>
      </c>
      <c r="F24" s="7">
        <v>138.05</v>
      </c>
      <c r="G24" s="9">
        <f t="shared" si="1"/>
        <v>42105.25</v>
      </c>
      <c r="H24" s="10">
        <f t="shared" si="2"/>
        <v>0.0554281345565749</v>
      </c>
    </row>
    <row r="25" spans="2:8">
      <c r="B25" s="7">
        <v>23</v>
      </c>
      <c r="C25" s="7" t="s">
        <v>40</v>
      </c>
      <c r="D25" s="7">
        <v>137.65</v>
      </c>
      <c r="E25" s="8">
        <f t="shared" si="0"/>
        <v>290</v>
      </c>
      <c r="F25" s="7">
        <v>172.45</v>
      </c>
      <c r="G25" s="9">
        <f t="shared" si="1"/>
        <v>50010.5</v>
      </c>
      <c r="H25" s="10">
        <f t="shared" si="2"/>
        <v>0.252815110788231</v>
      </c>
    </row>
    <row r="26" spans="2:8">
      <c r="B26" s="7">
        <v>24</v>
      </c>
      <c r="C26" s="7" t="s">
        <v>41</v>
      </c>
      <c r="D26" s="7">
        <v>136.8</v>
      </c>
      <c r="E26" s="8">
        <f t="shared" si="0"/>
        <v>292</v>
      </c>
      <c r="F26" s="7">
        <v>461.1</v>
      </c>
      <c r="G26" s="9">
        <f t="shared" si="1"/>
        <v>134641.2</v>
      </c>
      <c r="H26" s="10">
        <f t="shared" si="2"/>
        <v>2.37061403508772</v>
      </c>
    </row>
    <row r="27" spans="2:8">
      <c r="B27" s="7">
        <v>25</v>
      </c>
      <c r="C27" s="7" t="s">
        <v>42</v>
      </c>
      <c r="D27" s="7">
        <v>1883.6</v>
      </c>
      <c r="E27" s="8">
        <f t="shared" si="0"/>
        <v>21</v>
      </c>
      <c r="F27" s="7">
        <v>2145.6</v>
      </c>
      <c r="G27" s="9">
        <f t="shared" si="1"/>
        <v>45057.6</v>
      </c>
      <c r="H27" s="10">
        <f t="shared" si="2"/>
        <v>0.139095349331068</v>
      </c>
    </row>
    <row r="28" spans="5:8">
      <c r="E28" s="11"/>
      <c r="G28" s="12">
        <f>SUM(G3:G27)</f>
        <v>1646863.45</v>
      </c>
      <c r="H28" s="13"/>
    </row>
    <row r="29" spans="3:8">
      <c r="C29" s="1" t="s">
        <v>0</v>
      </c>
      <c r="E29" s="11"/>
      <c r="G29" s="14"/>
      <c r="H29" s="13"/>
    </row>
    <row r="30" ht="30" spans="2:8">
      <c r="B30" s="4" t="s">
        <v>1</v>
      </c>
      <c r="C30" s="4" t="s">
        <v>2</v>
      </c>
      <c r="D30" s="5" t="s">
        <v>3</v>
      </c>
      <c r="E30" s="4" t="s">
        <v>4</v>
      </c>
      <c r="F30" s="5" t="s">
        <v>5</v>
      </c>
      <c r="G30" s="4" t="s">
        <v>6</v>
      </c>
      <c r="H30" s="6" t="s">
        <v>7</v>
      </c>
    </row>
    <row r="31" spans="2:8">
      <c r="B31" s="7">
        <v>1</v>
      </c>
      <c r="C31" s="7" t="s">
        <v>43</v>
      </c>
      <c r="D31" s="7">
        <v>134</v>
      </c>
      <c r="E31" s="8">
        <f t="shared" si="0"/>
        <v>298</v>
      </c>
      <c r="F31" s="7">
        <v>423.55</v>
      </c>
      <c r="G31" s="9">
        <f t="shared" si="1"/>
        <v>126217.9</v>
      </c>
      <c r="H31" s="10">
        <f t="shared" si="2"/>
        <v>2.16082089552239</v>
      </c>
    </row>
    <row r="32" spans="2:8">
      <c r="B32" s="7">
        <v>2</v>
      </c>
      <c r="C32" s="7" t="s">
        <v>44</v>
      </c>
      <c r="D32" s="7">
        <v>110</v>
      </c>
      <c r="E32" s="8">
        <f t="shared" si="0"/>
        <v>363</v>
      </c>
      <c r="F32" s="7">
        <v>162.65</v>
      </c>
      <c r="G32" s="9">
        <f t="shared" si="1"/>
        <v>59041.95</v>
      </c>
      <c r="H32" s="10">
        <f t="shared" si="2"/>
        <v>0.478636363636364</v>
      </c>
    </row>
    <row r="33" spans="2:8">
      <c r="B33" s="7">
        <v>3</v>
      </c>
      <c r="C33" s="7" t="s">
        <v>45</v>
      </c>
      <c r="D33" s="7">
        <v>651.55</v>
      </c>
      <c r="E33" s="8">
        <f t="shared" si="0"/>
        <v>61</v>
      </c>
      <c r="F33" s="7">
        <v>688.75</v>
      </c>
      <c r="G33" s="9">
        <f t="shared" si="1"/>
        <v>42013.75</v>
      </c>
      <c r="H33" s="10">
        <f t="shared" si="2"/>
        <v>0.0570946205202978</v>
      </c>
    </row>
    <row r="34" spans="2:8">
      <c r="B34" s="7">
        <v>4</v>
      </c>
      <c r="C34" s="7" t="s">
        <v>46</v>
      </c>
      <c r="D34" s="7">
        <v>350.75</v>
      </c>
      <c r="E34" s="8">
        <f t="shared" si="0"/>
        <v>114</v>
      </c>
      <c r="F34" s="7">
        <v>422.45</v>
      </c>
      <c r="G34" s="9">
        <f t="shared" si="1"/>
        <v>48159.3</v>
      </c>
      <c r="H34" s="10">
        <f t="shared" si="2"/>
        <v>0.204419101924448</v>
      </c>
    </row>
    <row r="35" spans="2:8">
      <c r="B35" s="7">
        <v>5</v>
      </c>
      <c r="C35" s="7" t="s">
        <v>47</v>
      </c>
      <c r="D35" s="7">
        <v>584.6</v>
      </c>
      <c r="E35" s="8">
        <f t="shared" si="0"/>
        <v>68</v>
      </c>
      <c r="F35" s="7">
        <v>961.7</v>
      </c>
      <c r="G35" s="9">
        <f t="shared" si="1"/>
        <v>65395.6</v>
      </c>
      <c r="H35" s="10">
        <f t="shared" si="2"/>
        <v>0.645056448853917</v>
      </c>
    </row>
    <row r="36" spans="2:8">
      <c r="B36" s="7">
        <v>6</v>
      </c>
      <c r="C36" s="7" t="s">
        <v>48</v>
      </c>
      <c r="D36" s="7">
        <v>998.55</v>
      </c>
      <c r="E36" s="8">
        <f t="shared" si="0"/>
        <v>40</v>
      </c>
      <c r="F36" s="7">
        <v>1167.85</v>
      </c>
      <c r="G36" s="9">
        <f t="shared" si="1"/>
        <v>46714</v>
      </c>
      <c r="H36" s="10">
        <f t="shared" si="2"/>
        <v>0.169545841470132</v>
      </c>
    </row>
    <row r="37" spans="2:8">
      <c r="B37" s="7">
        <v>7</v>
      </c>
      <c r="C37" s="7" t="s">
        <v>49</v>
      </c>
      <c r="D37" s="7">
        <v>124.2</v>
      </c>
      <c r="E37" s="8">
        <f t="shared" si="0"/>
        <v>322</v>
      </c>
      <c r="F37" s="7">
        <v>124.85</v>
      </c>
      <c r="G37" s="9">
        <f t="shared" si="1"/>
        <v>40201.7</v>
      </c>
      <c r="H37" s="10">
        <f t="shared" si="2"/>
        <v>0.00523349436392908</v>
      </c>
    </row>
    <row r="38" spans="2:8">
      <c r="B38" s="7">
        <v>8</v>
      </c>
      <c r="C38" s="7" t="s">
        <v>50</v>
      </c>
      <c r="D38" s="7">
        <v>277.15</v>
      </c>
      <c r="E38" s="8">
        <f t="shared" si="0"/>
        <v>144</v>
      </c>
      <c r="F38" s="7">
        <v>349.7</v>
      </c>
      <c r="G38" s="9">
        <f t="shared" si="1"/>
        <v>50356.8</v>
      </c>
      <c r="H38" s="10">
        <f t="shared" si="2"/>
        <v>0.261771603824644</v>
      </c>
    </row>
    <row r="39" spans="2:8">
      <c r="B39" s="7">
        <v>9</v>
      </c>
      <c r="C39" s="7" t="s">
        <v>45</v>
      </c>
      <c r="D39" s="7">
        <v>651.55</v>
      </c>
      <c r="E39" s="8">
        <f t="shared" si="0"/>
        <v>61</v>
      </c>
      <c r="F39" s="7">
        <v>688.75</v>
      </c>
      <c r="G39" s="9">
        <f t="shared" si="1"/>
        <v>42013.75</v>
      </c>
      <c r="H39" s="10">
        <f t="shared" si="2"/>
        <v>0.0570946205202978</v>
      </c>
    </row>
    <row r="40" spans="2:8">
      <c r="B40" s="7">
        <v>10</v>
      </c>
      <c r="C40" s="7" t="s">
        <v>51</v>
      </c>
      <c r="D40" s="7">
        <v>37.8</v>
      </c>
      <c r="E40" s="8">
        <f t="shared" si="0"/>
        <v>1058</v>
      </c>
      <c r="F40" s="7">
        <v>87.4</v>
      </c>
      <c r="G40" s="9">
        <f t="shared" si="1"/>
        <v>92469.2</v>
      </c>
      <c r="H40" s="10">
        <f t="shared" si="2"/>
        <v>1.31216931216931</v>
      </c>
    </row>
    <row r="41" spans="2:8">
      <c r="B41" s="7">
        <v>11</v>
      </c>
      <c r="C41" s="7" t="s">
        <v>52</v>
      </c>
      <c r="D41" s="7">
        <v>30.85</v>
      </c>
      <c r="E41" s="8">
        <f t="shared" si="0"/>
        <v>1296</v>
      </c>
      <c r="F41" s="7">
        <v>119.05</v>
      </c>
      <c r="G41" s="9">
        <f t="shared" si="1"/>
        <v>154288.8</v>
      </c>
      <c r="H41" s="10">
        <f t="shared" si="2"/>
        <v>2.85899513776337</v>
      </c>
    </row>
    <row r="42" spans="2:8">
      <c r="B42" s="7">
        <v>12</v>
      </c>
      <c r="C42" s="7" t="s">
        <v>53</v>
      </c>
      <c r="D42" s="7">
        <v>611.9</v>
      </c>
      <c r="E42" s="8">
        <f t="shared" si="0"/>
        <v>65</v>
      </c>
      <c r="F42" s="7">
        <v>1289.9</v>
      </c>
      <c r="G42" s="9">
        <f t="shared" si="1"/>
        <v>83843.5</v>
      </c>
      <c r="H42" s="10">
        <f t="shared" si="2"/>
        <v>1.10802418695865</v>
      </c>
    </row>
    <row r="43" spans="2:8">
      <c r="B43" s="7">
        <v>13</v>
      </c>
      <c r="C43" s="7" t="s">
        <v>54</v>
      </c>
      <c r="D43" s="7">
        <v>108.4</v>
      </c>
      <c r="E43" s="8">
        <f t="shared" si="0"/>
        <v>369</v>
      </c>
      <c r="F43" s="7">
        <v>128.65</v>
      </c>
      <c r="G43" s="9">
        <f t="shared" si="1"/>
        <v>47471.85</v>
      </c>
      <c r="H43" s="10">
        <f t="shared" si="2"/>
        <v>0.186808118081181</v>
      </c>
    </row>
    <row r="44" spans="2:8">
      <c r="B44" s="7">
        <v>14</v>
      </c>
      <c r="C44" s="7" t="s">
        <v>55</v>
      </c>
      <c r="D44" s="7">
        <v>303.85</v>
      </c>
      <c r="E44" s="8">
        <f t="shared" si="0"/>
        <v>131</v>
      </c>
      <c r="F44" s="7">
        <v>563</v>
      </c>
      <c r="G44" s="9">
        <f t="shared" si="1"/>
        <v>73753</v>
      </c>
      <c r="H44" s="10">
        <f t="shared" si="2"/>
        <v>0.852887938127365</v>
      </c>
    </row>
    <row r="45" spans="2:8">
      <c r="B45" s="7">
        <v>15</v>
      </c>
      <c r="C45" s="7" t="s">
        <v>56</v>
      </c>
      <c r="D45" s="7">
        <v>107.45</v>
      </c>
      <c r="E45" s="8">
        <f t="shared" si="0"/>
        <v>372</v>
      </c>
      <c r="F45" s="7">
        <v>169.75</v>
      </c>
      <c r="G45" s="9">
        <f t="shared" si="1"/>
        <v>63147</v>
      </c>
      <c r="H45" s="10">
        <f t="shared" si="2"/>
        <v>0.579804560260586</v>
      </c>
    </row>
    <row r="46" spans="2:8">
      <c r="B46" s="7">
        <v>16</v>
      </c>
      <c r="C46" s="7" t="s">
        <v>57</v>
      </c>
      <c r="D46" s="7">
        <v>204.4</v>
      </c>
      <c r="E46" s="8">
        <f t="shared" si="0"/>
        <v>195</v>
      </c>
      <c r="F46" s="7">
        <v>569.85</v>
      </c>
      <c r="G46" s="9">
        <f t="shared" si="1"/>
        <v>111120.75</v>
      </c>
      <c r="H46" s="10">
        <f t="shared" si="2"/>
        <v>1.78791585127202</v>
      </c>
    </row>
    <row r="47" spans="2:8">
      <c r="B47" s="7">
        <v>17</v>
      </c>
      <c r="C47" s="7" t="s">
        <v>58</v>
      </c>
      <c r="D47" s="7">
        <v>949.95</v>
      </c>
      <c r="E47" s="8">
        <f t="shared" si="0"/>
        <v>42</v>
      </c>
      <c r="F47" s="7">
        <v>1299.55</v>
      </c>
      <c r="G47" s="9">
        <f t="shared" si="1"/>
        <v>54581.1</v>
      </c>
      <c r="H47" s="10">
        <f t="shared" si="2"/>
        <v>0.368019369440497</v>
      </c>
    </row>
    <row r="48" spans="2:8">
      <c r="B48" s="7">
        <v>18</v>
      </c>
      <c r="C48" s="7" t="s">
        <v>59</v>
      </c>
      <c r="D48" s="7">
        <v>566.95</v>
      </c>
      <c r="E48" s="8">
        <f t="shared" si="0"/>
        <v>70</v>
      </c>
      <c r="F48" s="7">
        <v>541.35</v>
      </c>
      <c r="G48" s="9">
        <f t="shared" si="1"/>
        <v>37894.5</v>
      </c>
      <c r="H48" s="10">
        <f t="shared" si="2"/>
        <v>-0.0451538936414146</v>
      </c>
    </row>
    <row r="49" spans="2:8">
      <c r="B49" s="7">
        <v>19</v>
      </c>
      <c r="C49" s="7" t="s">
        <v>60</v>
      </c>
      <c r="D49" s="7">
        <v>904.65</v>
      </c>
      <c r="E49" s="8">
        <f t="shared" si="0"/>
        <v>44</v>
      </c>
      <c r="F49" s="7">
        <v>1158.5</v>
      </c>
      <c r="G49" s="9">
        <f t="shared" si="1"/>
        <v>50974</v>
      </c>
      <c r="H49" s="10">
        <f t="shared" si="2"/>
        <v>0.280605759133367</v>
      </c>
    </row>
    <row r="50" spans="2:8">
      <c r="B50" s="7">
        <v>20</v>
      </c>
      <c r="C50" s="7" t="s">
        <v>61</v>
      </c>
      <c r="D50" s="7">
        <v>835.11</v>
      </c>
      <c r="E50" s="8">
        <f t="shared" si="0"/>
        <v>47</v>
      </c>
      <c r="F50" s="7">
        <v>1084.48</v>
      </c>
      <c r="G50" s="9">
        <f t="shared" si="1"/>
        <v>50970.56</v>
      </c>
      <c r="H50" s="10">
        <f t="shared" si="2"/>
        <v>0.298607369089102</v>
      </c>
    </row>
    <row r="51" spans="2:8">
      <c r="B51" s="7">
        <v>21</v>
      </c>
      <c r="C51" s="7" t="s">
        <v>62</v>
      </c>
      <c r="D51" s="7">
        <v>179.45</v>
      </c>
      <c r="E51" s="8">
        <f t="shared" si="0"/>
        <v>222</v>
      </c>
      <c r="F51" s="7">
        <v>177.85</v>
      </c>
      <c r="G51" s="9">
        <f t="shared" si="1"/>
        <v>39482.7</v>
      </c>
      <c r="H51" s="10">
        <f t="shared" si="2"/>
        <v>-0.0089161326274728</v>
      </c>
    </row>
    <row r="52" spans="2:8">
      <c r="B52" s="7">
        <v>22</v>
      </c>
      <c r="C52" s="7" t="s">
        <v>63</v>
      </c>
      <c r="D52" s="7">
        <v>405</v>
      </c>
      <c r="E52" s="8">
        <f t="shared" si="0"/>
        <v>98</v>
      </c>
      <c r="F52" s="7">
        <v>781.7</v>
      </c>
      <c r="G52" s="9">
        <f t="shared" si="1"/>
        <v>76606.6</v>
      </c>
      <c r="H52" s="10">
        <f t="shared" si="2"/>
        <v>0.930123456790124</v>
      </c>
    </row>
    <row r="53" spans="2:8">
      <c r="B53" s="7">
        <v>23</v>
      </c>
      <c r="C53" s="7" t="s">
        <v>64</v>
      </c>
      <c r="D53" s="7">
        <v>55.35</v>
      </c>
      <c r="E53" s="8">
        <f t="shared" si="0"/>
        <v>722</v>
      </c>
      <c r="F53" s="7">
        <v>45.6</v>
      </c>
      <c r="G53" s="9">
        <f t="shared" si="1"/>
        <v>32923.2</v>
      </c>
      <c r="H53" s="10">
        <f t="shared" si="2"/>
        <v>-0.176151761517615</v>
      </c>
    </row>
    <row r="54" spans="2:8">
      <c r="B54" s="7">
        <v>24</v>
      </c>
      <c r="C54" s="7" t="s">
        <v>65</v>
      </c>
      <c r="D54" s="7">
        <v>52.5</v>
      </c>
      <c r="E54" s="8">
        <f t="shared" si="0"/>
        <v>761</v>
      </c>
      <c r="F54" s="7">
        <v>73.5</v>
      </c>
      <c r="G54" s="9">
        <f t="shared" si="1"/>
        <v>55933.5</v>
      </c>
      <c r="H54" s="10">
        <f t="shared" si="2"/>
        <v>0.4</v>
      </c>
    </row>
    <row r="55" spans="2:8">
      <c r="B55" s="7">
        <v>25</v>
      </c>
      <c r="C55" s="7" t="s">
        <v>66</v>
      </c>
      <c r="D55" s="7">
        <v>92.75</v>
      </c>
      <c r="E55" s="8">
        <f t="shared" si="0"/>
        <v>431</v>
      </c>
      <c r="F55" s="7">
        <v>158.35</v>
      </c>
      <c r="G55" s="9">
        <f t="shared" si="1"/>
        <v>68248.85</v>
      </c>
      <c r="H55" s="10">
        <f t="shared" si="2"/>
        <v>0.707277628032345</v>
      </c>
    </row>
    <row r="56" spans="5:8">
      <c r="E56" s="11"/>
      <c r="G56" s="12">
        <f>SUM(G31:G55)</f>
        <v>1613823.86</v>
      </c>
      <c r="H56" s="13"/>
    </row>
    <row r="57" spans="3:8">
      <c r="C57" s="1" t="s">
        <v>0</v>
      </c>
      <c r="E57" s="11"/>
      <c r="G57" s="14"/>
      <c r="H57" s="13"/>
    </row>
    <row r="58" ht="30" spans="2:8">
      <c r="B58" s="4" t="s">
        <v>1</v>
      </c>
      <c r="C58" s="4" t="s">
        <v>2</v>
      </c>
      <c r="D58" s="5" t="s">
        <v>3</v>
      </c>
      <c r="E58" s="4" t="s">
        <v>4</v>
      </c>
      <c r="F58" s="5" t="s">
        <v>5</v>
      </c>
      <c r="G58" s="4" t="s">
        <v>6</v>
      </c>
      <c r="H58" s="6" t="s">
        <v>7</v>
      </c>
    </row>
    <row r="59" spans="2:8">
      <c r="B59" s="7">
        <v>1</v>
      </c>
      <c r="C59" s="7" t="s">
        <v>67</v>
      </c>
      <c r="D59" s="7">
        <v>334.56</v>
      </c>
      <c r="E59" s="8">
        <f t="shared" si="0"/>
        <v>119</v>
      </c>
      <c r="F59" s="7">
        <v>459.25</v>
      </c>
      <c r="G59" s="9">
        <f t="shared" si="1"/>
        <v>54650.75</v>
      </c>
      <c r="H59" s="10">
        <f t="shared" si="2"/>
        <v>0.372698469631755</v>
      </c>
    </row>
    <row r="60" spans="2:8">
      <c r="B60" s="7">
        <v>2</v>
      </c>
      <c r="C60" s="7" t="s">
        <v>68</v>
      </c>
      <c r="D60" s="7">
        <v>51.3</v>
      </c>
      <c r="E60" s="8">
        <f t="shared" si="0"/>
        <v>779</v>
      </c>
      <c r="F60" s="7">
        <v>73.55</v>
      </c>
      <c r="G60" s="9">
        <f t="shared" si="1"/>
        <v>57295.45</v>
      </c>
      <c r="H60" s="10">
        <f t="shared" si="2"/>
        <v>0.433723196881092</v>
      </c>
    </row>
    <row r="61" spans="2:8">
      <c r="B61" s="7">
        <v>3</v>
      </c>
      <c r="C61" s="7" t="s">
        <v>69</v>
      </c>
      <c r="D61" s="7">
        <v>166.75</v>
      </c>
      <c r="E61" s="8">
        <f t="shared" si="0"/>
        <v>239</v>
      </c>
      <c r="F61" s="7">
        <v>331.45</v>
      </c>
      <c r="G61" s="9">
        <f t="shared" si="1"/>
        <v>79216.55</v>
      </c>
      <c r="H61" s="10">
        <f t="shared" si="2"/>
        <v>0.987706146926537</v>
      </c>
    </row>
    <row r="62" spans="2:8">
      <c r="B62" s="7">
        <v>4</v>
      </c>
      <c r="C62" s="7" t="s">
        <v>70</v>
      </c>
      <c r="D62" s="7">
        <v>177.95</v>
      </c>
      <c r="E62" s="8">
        <f t="shared" si="0"/>
        <v>224</v>
      </c>
      <c r="F62" s="7">
        <v>283.25</v>
      </c>
      <c r="G62" s="9">
        <f t="shared" si="1"/>
        <v>63448</v>
      </c>
      <c r="H62" s="10">
        <f t="shared" si="2"/>
        <v>0.591739252599045</v>
      </c>
    </row>
    <row r="63" spans="2:8">
      <c r="B63" s="7">
        <v>5</v>
      </c>
      <c r="C63" s="7" t="s">
        <v>71</v>
      </c>
      <c r="D63" s="7">
        <v>260</v>
      </c>
      <c r="E63" s="8">
        <f t="shared" si="0"/>
        <v>153</v>
      </c>
      <c r="F63" s="7">
        <v>313.8</v>
      </c>
      <c r="G63" s="9">
        <f t="shared" si="1"/>
        <v>48011.4</v>
      </c>
      <c r="H63" s="10">
        <f t="shared" si="2"/>
        <v>0.206923076923077</v>
      </c>
    </row>
    <row r="64" spans="2:8">
      <c r="B64" s="7">
        <v>6</v>
      </c>
      <c r="C64" s="7" t="s">
        <v>72</v>
      </c>
      <c r="D64" s="7">
        <v>148.8</v>
      </c>
      <c r="E64" s="8">
        <f t="shared" si="0"/>
        <v>268</v>
      </c>
      <c r="F64" s="7">
        <v>123.85</v>
      </c>
      <c r="G64" s="9">
        <f t="shared" si="1"/>
        <v>33191.8</v>
      </c>
      <c r="H64" s="10">
        <f t="shared" si="2"/>
        <v>-0.167674731182796</v>
      </c>
    </row>
    <row r="65" spans="2:8">
      <c r="B65" s="7">
        <v>7</v>
      </c>
      <c r="C65" s="7" t="s">
        <v>49</v>
      </c>
      <c r="D65" s="7">
        <v>124.2</v>
      </c>
      <c r="E65" s="8">
        <f t="shared" si="0"/>
        <v>322</v>
      </c>
      <c r="F65" s="7">
        <v>124.85</v>
      </c>
      <c r="G65" s="9">
        <f t="shared" si="1"/>
        <v>40201.7</v>
      </c>
      <c r="H65" s="10">
        <f t="shared" si="2"/>
        <v>0.00523349436392908</v>
      </c>
    </row>
    <row r="66" spans="2:8">
      <c r="B66" s="7">
        <v>8</v>
      </c>
      <c r="C66" s="7" t="s">
        <v>73</v>
      </c>
      <c r="D66" s="7">
        <v>81.67</v>
      </c>
      <c r="E66" s="8">
        <f t="shared" si="0"/>
        <v>489</v>
      </c>
      <c r="F66" s="7">
        <v>92.5</v>
      </c>
      <c r="G66" s="9">
        <f t="shared" si="1"/>
        <v>45232.5</v>
      </c>
      <c r="H66" s="10">
        <f t="shared" si="2"/>
        <v>0.132606832374189</v>
      </c>
    </row>
    <row r="67" spans="2:8">
      <c r="B67" s="7">
        <v>9</v>
      </c>
      <c r="C67" s="7" t="s">
        <v>74</v>
      </c>
      <c r="D67" s="7">
        <v>481.7</v>
      </c>
      <c r="E67" s="8">
        <f t="shared" ref="E67:E136" si="4">ROUNDDOWN(40000/D67,0)</f>
        <v>83</v>
      </c>
      <c r="F67" s="7">
        <v>817.9</v>
      </c>
      <c r="G67" s="9">
        <f t="shared" ref="G67:G136" si="5">E67*F67</f>
        <v>67885.7</v>
      </c>
      <c r="H67" s="10">
        <f t="shared" ref="H67:H136" si="6">(F67-D67)/D67</f>
        <v>0.697944778908034</v>
      </c>
    </row>
    <row r="68" spans="2:8">
      <c r="B68" s="7">
        <v>10</v>
      </c>
      <c r="C68" s="7" t="s">
        <v>75</v>
      </c>
      <c r="D68" s="7">
        <v>75.05</v>
      </c>
      <c r="E68" s="8">
        <f t="shared" si="4"/>
        <v>532</v>
      </c>
      <c r="F68" s="7">
        <v>120.45</v>
      </c>
      <c r="G68" s="9">
        <f t="shared" si="5"/>
        <v>64079.4</v>
      </c>
      <c r="H68" s="10">
        <f t="shared" si="6"/>
        <v>0.604930046635576</v>
      </c>
    </row>
    <row r="69" spans="2:8">
      <c r="B69" s="7">
        <v>11</v>
      </c>
      <c r="C69" s="7" t="s">
        <v>76</v>
      </c>
      <c r="D69" s="7">
        <v>109.05</v>
      </c>
      <c r="E69" s="8">
        <f t="shared" si="4"/>
        <v>366</v>
      </c>
      <c r="F69" s="7">
        <v>108.65</v>
      </c>
      <c r="G69" s="9">
        <f t="shared" si="5"/>
        <v>39765.9</v>
      </c>
      <c r="H69" s="10">
        <f t="shared" si="6"/>
        <v>-0.00366804218248502</v>
      </c>
    </row>
    <row r="70" spans="2:8">
      <c r="B70" s="7">
        <v>12</v>
      </c>
      <c r="C70" s="7" t="s">
        <v>77</v>
      </c>
      <c r="D70" s="7">
        <v>72.9</v>
      </c>
      <c r="E70" s="8">
        <f t="shared" si="4"/>
        <v>548</v>
      </c>
      <c r="F70" s="7">
        <v>81.2</v>
      </c>
      <c r="G70" s="9">
        <f t="shared" si="5"/>
        <v>44497.6</v>
      </c>
      <c r="H70" s="10">
        <f t="shared" si="6"/>
        <v>0.113854595336077</v>
      </c>
    </row>
    <row r="71" spans="2:8">
      <c r="B71" s="7">
        <v>13</v>
      </c>
      <c r="C71" s="7" t="s">
        <v>78</v>
      </c>
      <c r="D71" s="7">
        <v>60.3</v>
      </c>
      <c r="E71" s="8">
        <f t="shared" si="4"/>
        <v>663</v>
      </c>
      <c r="F71" s="7">
        <v>94.6</v>
      </c>
      <c r="G71" s="9">
        <f t="shared" si="5"/>
        <v>62719.8</v>
      </c>
      <c r="H71" s="10">
        <f t="shared" si="6"/>
        <v>0.568822553897181</v>
      </c>
    </row>
    <row r="72" spans="2:8">
      <c r="B72" s="7">
        <v>14</v>
      </c>
      <c r="C72" s="7" t="s">
        <v>79</v>
      </c>
      <c r="D72" s="7">
        <v>406.75</v>
      </c>
      <c r="E72" s="8">
        <f t="shared" si="4"/>
        <v>98</v>
      </c>
      <c r="F72" s="7">
        <v>732.4</v>
      </c>
      <c r="G72" s="9">
        <f t="shared" si="5"/>
        <v>71775.2</v>
      </c>
      <c r="H72" s="10">
        <f t="shared" si="6"/>
        <v>0.800614628149969</v>
      </c>
    </row>
    <row r="73" spans="2:8">
      <c r="B73" s="7">
        <v>15</v>
      </c>
      <c r="C73" s="7" t="s">
        <v>80</v>
      </c>
      <c r="D73" s="7">
        <v>1492.65</v>
      </c>
      <c r="E73" s="8">
        <f t="shared" si="4"/>
        <v>26</v>
      </c>
      <c r="F73" s="7">
        <v>1554.05</v>
      </c>
      <c r="G73" s="9">
        <f t="shared" si="5"/>
        <v>40405.3</v>
      </c>
      <c r="H73" s="10">
        <f t="shared" si="6"/>
        <v>0.0411348943154791</v>
      </c>
    </row>
    <row r="74" spans="2:8">
      <c r="B74" s="7">
        <v>16</v>
      </c>
      <c r="C74" s="7" t="s">
        <v>81</v>
      </c>
      <c r="D74" s="7">
        <v>1285.35</v>
      </c>
      <c r="E74" s="8">
        <f t="shared" si="4"/>
        <v>31</v>
      </c>
      <c r="F74" s="7">
        <v>1930.8</v>
      </c>
      <c r="G74" s="9">
        <f t="shared" si="5"/>
        <v>59854.8</v>
      </c>
      <c r="H74" s="10">
        <f t="shared" si="6"/>
        <v>0.502158945034426</v>
      </c>
    </row>
    <row r="75" spans="2:8">
      <c r="B75" s="7">
        <v>17</v>
      </c>
      <c r="C75" s="7" t="s">
        <v>82</v>
      </c>
      <c r="D75" s="7">
        <v>450.1</v>
      </c>
      <c r="E75" s="8">
        <f t="shared" si="4"/>
        <v>88</v>
      </c>
      <c r="F75" s="7">
        <v>612.55</v>
      </c>
      <c r="G75" s="9">
        <f t="shared" si="5"/>
        <v>53904.4</v>
      </c>
      <c r="H75" s="10">
        <f t="shared" si="6"/>
        <v>0.360919795600977</v>
      </c>
    </row>
    <row r="76" spans="2:8">
      <c r="B76" s="7">
        <v>18</v>
      </c>
      <c r="C76" s="7" t="s">
        <v>83</v>
      </c>
      <c r="D76" s="7">
        <v>4249.75</v>
      </c>
      <c r="E76" s="8">
        <f t="shared" si="4"/>
        <v>9</v>
      </c>
      <c r="F76" s="7">
        <v>6766.9</v>
      </c>
      <c r="G76" s="9">
        <f t="shared" si="5"/>
        <v>60902.1</v>
      </c>
      <c r="H76" s="10">
        <f t="shared" si="6"/>
        <v>0.592305429731161</v>
      </c>
    </row>
    <row r="77" spans="2:8">
      <c r="B77" s="7">
        <v>19</v>
      </c>
      <c r="C77" s="7" t="s">
        <v>84</v>
      </c>
      <c r="D77" s="7">
        <v>780.25</v>
      </c>
      <c r="E77" s="8">
        <f t="shared" si="4"/>
        <v>51</v>
      </c>
      <c r="F77" s="7">
        <v>2413.2</v>
      </c>
      <c r="G77" s="9">
        <f t="shared" si="5"/>
        <v>123073.2</v>
      </c>
      <c r="H77" s="10">
        <f t="shared" si="6"/>
        <v>2.09285485421339</v>
      </c>
    </row>
    <row r="78" spans="2:8">
      <c r="B78" s="7">
        <v>20</v>
      </c>
      <c r="C78" s="7" t="s">
        <v>85</v>
      </c>
      <c r="D78" s="7">
        <v>52</v>
      </c>
      <c r="E78" s="8">
        <f t="shared" si="4"/>
        <v>769</v>
      </c>
      <c r="F78" s="7">
        <v>65.45</v>
      </c>
      <c r="G78" s="9">
        <f t="shared" si="5"/>
        <v>50331.05</v>
      </c>
      <c r="H78" s="10">
        <f t="shared" si="6"/>
        <v>0.258653846153846</v>
      </c>
    </row>
    <row r="79" spans="2:8">
      <c r="B79" s="7">
        <v>21</v>
      </c>
      <c r="C79" s="7" t="s">
        <v>86</v>
      </c>
      <c r="D79" s="7">
        <v>243.65</v>
      </c>
      <c r="E79" s="8">
        <f t="shared" si="4"/>
        <v>164</v>
      </c>
      <c r="F79" s="7">
        <v>279.8</v>
      </c>
      <c r="G79" s="9">
        <f t="shared" si="5"/>
        <v>45887.2</v>
      </c>
      <c r="H79" s="10">
        <f t="shared" si="6"/>
        <v>0.148368561461112</v>
      </c>
    </row>
    <row r="80" spans="2:8">
      <c r="B80" s="7">
        <v>22</v>
      </c>
      <c r="C80" s="7" t="s">
        <v>87</v>
      </c>
      <c r="D80" s="7">
        <v>60.9</v>
      </c>
      <c r="E80" s="8">
        <f t="shared" si="4"/>
        <v>656</v>
      </c>
      <c r="F80" s="7">
        <v>73.45</v>
      </c>
      <c r="G80" s="9">
        <f t="shared" si="5"/>
        <v>48183.2</v>
      </c>
      <c r="H80" s="10">
        <f t="shared" si="6"/>
        <v>0.206075533661741</v>
      </c>
    </row>
    <row r="81" spans="2:8">
      <c r="B81" s="7">
        <v>23</v>
      </c>
      <c r="C81" s="7" t="s">
        <v>88</v>
      </c>
      <c r="D81" s="7">
        <v>63.9</v>
      </c>
      <c r="E81" s="8">
        <f t="shared" si="4"/>
        <v>625</v>
      </c>
      <c r="F81" s="7">
        <v>77.55</v>
      </c>
      <c r="G81" s="9">
        <f t="shared" si="5"/>
        <v>48468.75</v>
      </c>
      <c r="H81" s="10">
        <f t="shared" si="6"/>
        <v>0.213615023474178</v>
      </c>
    </row>
    <row r="82" spans="2:8">
      <c r="B82" s="7">
        <v>24</v>
      </c>
      <c r="C82" s="7" t="s">
        <v>89</v>
      </c>
      <c r="D82" s="7">
        <v>266.7</v>
      </c>
      <c r="E82" s="8">
        <f t="shared" si="4"/>
        <v>149</v>
      </c>
      <c r="F82" s="7">
        <v>299.5</v>
      </c>
      <c r="G82" s="9">
        <f t="shared" si="5"/>
        <v>44625.5</v>
      </c>
      <c r="H82" s="10">
        <f t="shared" si="6"/>
        <v>0.122984626921635</v>
      </c>
    </row>
    <row r="83" spans="2:8">
      <c r="B83" s="7">
        <v>25</v>
      </c>
      <c r="C83" s="7" t="s">
        <v>90</v>
      </c>
      <c r="D83" s="7">
        <v>235.77</v>
      </c>
      <c r="E83" s="8">
        <f t="shared" si="4"/>
        <v>169</v>
      </c>
      <c r="F83" s="7">
        <v>314.25</v>
      </c>
      <c r="G83" s="9">
        <f t="shared" si="5"/>
        <v>53108.25</v>
      </c>
      <c r="H83" s="10">
        <f t="shared" si="6"/>
        <v>0.332866776943631</v>
      </c>
    </row>
    <row r="84" spans="5:8">
      <c r="E84" s="11"/>
      <c r="G84" s="12">
        <f>SUM(G59:G83)</f>
        <v>1400715.5</v>
      </c>
      <c r="H84" s="13"/>
    </row>
    <row r="85" spans="3:8">
      <c r="C85" s="1" t="s">
        <v>0</v>
      </c>
      <c r="E85" s="11"/>
      <c r="G85" s="14"/>
      <c r="H85" s="13"/>
    </row>
    <row r="86" ht="30" spans="2:8">
      <c r="B86" s="4" t="s">
        <v>1</v>
      </c>
      <c r="C86" s="4" t="s">
        <v>2</v>
      </c>
      <c r="D86" s="5" t="s">
        <v>3</v>
      </c>
      <c r="E86" s="4" t="s">
        <v>4</v>
      </c>
      <c r="F86" s="5" t="s">
        <v>5</v>
      </c>
      <c r="G86" s="4" t="s">
        <v>6</v>
      </c>
      <c r="H86" s="6" t="s">
        <v>7</v>
      </c>
    </row>
    <row r="87" spans="2:8">
      <c r="B87" s="7">
        <v>1</v>
      </c>
      <c r="C87" s="7" t="s">
        <v>91</v>
      </c>
      <c r="D87" s="7">
        <v>99.45</v>
      </c>
      <c r="E87" s="8">
        <f t="shared" si="4"/>
        <v>402</v>
      </c>
      <c r="F87" s="7">
        <v>205.6</v>
      </c>
      <c r="G87" s="9">
        <f t="shared" si="5"/>
        <v>82651.2</v>
      </c>
      <c r="H87" s="10">
        <f t="shared" si="6"/>
        <v>1.06737053795877</v>
      </c>
    </row>
    <row r="88" spans="2:8">
      <c r="B88" s="7">
        <v>2</v>
      </c>
      <c r="C88" s="7" t="s">
        <v>92</v>
      </c>
      <c r="D88" s="7">
        <v>386.15</v>
      </c>
      <c r="E88" s="8">
        <f t="shared" si="4"/>
        <v>103</v>
      </c>
      <c r="F88" s="7">
        <v>1969.35</v>
      </c>
      <c r="G88" s="9">
        <f t="shared" si="5"/>
        <v>202843.05</v>
      </c>
      <c r="H88" s="10">
        <f t="shared" si="6"/>
        <v>4.09996115499158</v>
      </c>
    </row>
    <row r="89" spans="2:8">
      <c r="B89" s="7">
        <v>3</v>
      </c>
      <c r="C89" s="7" t="s">
        <v>93</v>
      </c>
      <c r="D89" s="7">
        <v>40.95</v>
      </c>
      <c r="E89" s="8">
        <f t="shared" si="4"/>
        <v>976</v>
      </c>
      <c r="F89" s="7">
        <v>39.95</v>
      </c>
      <c r="G89" s="9">
        <f t="shared" si="5"/>
        <v>38991.2</v>
      </c>
      <c r="H89" s="10">
        <f t="shared" si="6"/>
        <v>-0.0244200244200244</v>
      </c>
    </row>
    <row r="90" spans="2:8">
      <c r="B90" s="7">
        <v>4</v>
      </c>
      <c r="C90" s="7" t="s">
        <v>94</v>
      </c>
      <c r="D90" s="7">
        <v>279.57</v>
      </c>
      <c r="E90" s="8">
        <f t="shared" si="4"/>
        <v>143</v>
      </c>
      <c r="F90" s="7">
        <v>370.72</v>
      </c>
      <c r="G90" s="9">
        <f t="shared" si="5"/>
        <v>53012.96</v>
      </c>
      <c r="H90" s="10">
        <f t="shared" si="6"/>
        <v>0.326036413062918</v>
      </c>
    </row>
    <row r="91" spans="2:8">
      <c r="B91" s="7">
        <v>5</v>
      </c>
      <c r="C91" s="7" t="s">
        <v>95</v>
      </c>
      <c r="D91" s="7">
        <v>622.85</v>
      </c>
      <c r="E91" s="8">
        <f t="shared" si="4"/>
        <v>64</v>
      </c>
      <c r="F91" s="7">
        <v>718</v>
      </c>
      <c r="G91" s="9">
        <f t="shared" si="5"/>
        <v>45952</v>
      </c>
      <c r="H91" s="10">
        <f t="shared" si="6"/>
        <v>0.152765513365979</v>
      </c>
    </row>
    <row r="92" spans="2:8">
      <c r="B92" s="7">
        <v>6</v>
      </c>
      <c r="C92" s="7" t="s">
        <v>96</v>
      </c>
      <c r="D92" s="7">
        <v>249.9</v>
      </c>
      <c r="E92" s="8">
        <f t="shared" si="4"/>
        <v>160</v>
      </c>
      <c r="F92" s="7">
        <v>582.7</v>
      </c>
      <c r="G92" s="9">
        <f t="shared" si="5"/>
        <v>93232</v>
      </c>
      <c r="H92" s="10">
        <f t="shared" si="6"/>
        <v>1.33173269307723</v>
      </c>
    </row>
    <row r="93" spans="2:8">
      <c r="B93" s="7">
        <v>7</v>
      </c>
      <c r="C93" s="7" t="s">
        <v>38</v>
      </c>
      <c r="D93" s="7">
        <v>105.65</v>
      </c>
      <c r="E93" s="8">
        <f t="shared" si="4"/>
        <v>378</v>
      </c>
      <c r="F93" s="7">
        <v>94</v>
      </c>
      <c r="G93" s="9">
        <f t="shared" si="5"/>
        <v>35532</v>
      </c>
      <c r="H93" s="10">
        <f t="shared" si="6"/>
        <v>-0.110269758637009</v>
      </c>
    </row>
    <row r="94" spans="2:8">
      <c r="B94" s="7">
        <v>8</v>
      </c>
      <c r="C94" s="7" t="s">
        <v>30</v>
      </c>
      <c r="D94" s="7">
        <v>340.4</v>
      </c>
      <c r="E94" s="8">
        <f t="shared" si="4"/>
        <v>117</v>
      </c>
      <c r="F94" s="7">
        <v>456.15</v>
      </c>
      <c r="G94" s="9">
        <f t="shared" si="5"/>
        <v>53369.55</v>
      </c>
      <c r="H94" s="10">
        <f t="shared" si="6"/>
        <v>0.340041128084606</v>
      </c>
    </row>
    <row r="95" spans="2:8">
      <c r="B95" s="7">
        <v>9</v>
      </c>
      <c r="C95" s="7" t="s">
        <v>97</v>
      </c>
      <c r="D95" s="7">
        <v>81.95</v>
      </c>
      <c r="E95" s="8">
        <f t="shared" si="4"/>
        <v>488</v>
      </c>
      <c r="F95" s="7">
        <v>183.25</v>
      </c>
      <c r="G95" s="9">
        <f t="shared" si="5"/>
        <v>89426</v>
      </c>
      <c r="H95" s="10">
        <f t="shared" si="6"/>
        <v>1.23611958511287</v>
      </c>
    </row>
    <row r="96" spans="2:8">
      <c r="B96" s="7">
        <v>10</v>
      </c>
      <c r="C96" s="7" t="s">
        <v>98</v>
      </c>
      <c r="D96" s="7">
        <v>1189.2</v>
      </c>
      <c r="E96" s="8">
        <f t="shared" si="4"/>
        <v>33</v>
      </c>
      <c r="F96" s="7">
        <v>1204.8</v>
      </c>
      <c r="G96" s="9">
        <f t="shared" si="5"/>
        <v>39758.4</v>
      </c>
      <c r="H96" s="10">
        <f t="shared" si="6"/>
        <v>0.0131180625630675</v>
      </c>
    </row>
    <row r="97" spans="2:8">
      <c r="B97" s="7">
        <v>11</v>
      </c>
      <c r="C97" s="7" t="s">
        <v>99</v>
      </c>
      <c r="D97" s="7">
        <v>29.65</v>
      </c>
      <c r="E97" s="8">
        <f t="shared" si="4"/>
        <v>1349</v>
      </c>
      <c r="F97" s="7">
        <v>45.85</v>
      </c>
      <c r="G97" s="9">
        <f t="shared" si="5"/>
        <v>61851.65</v>
      </c>
      <c r="H97" s="10">
        <f t="shared" si="6"/>
        <v>0.54637436762226</v>
      </c>
    </row>
    <row r="98" spans="2:8">
      <c r="B98" s="7">
        <v>12</v>
      </c>
      <c r="C98" s="7" t="s">
        <v>100</v>
      </c>
      <c r="D98" s="7">
        <v>55.15</v>
      </c>
      <c r="E98" s="8">
        <f t="shared" si="4"/>
        <v>725</v>
      </c>
      <c r="F98" s="7">
        <v>57.2</v>
      </c>
      <c r="G98" s="9">
        <f t="shared" si="5"/>
        <v>41470</v>
      </c>
      <c r="H98" s="10">
        <f t="shared" si="6"/>
        <v>0.0371713508612875</v>
      </c>
    </row>
    <row r="99" spans="2:8">
      <c r="B99" s="7">
        <v>13</v>
      </c>
      <c r="C99" s="7" t="s">
        <v>101</v>
      </c>
      <c r="D99" s="7">
        <v>246.7</v>
      </c>
      <c r="E99" s="8">
        <f t="shared" si="4"/>
        <v>162</v>
      </c>
      <c r="F99" s="7">
        <v>235.65</v>
      </c>
      <c r="G99" s="9">
        <f t="shared" si="5"/>
        <v>38175.3</v>
      </c>
      <c r="H99" s="10">
        <f t="shared" si="6"/>
        <v>-0.0447912444264288</v>
      </c>
    </row>
    <row r="100" spans="2:8">
      <c r="B100" s="7">
        <v>14</v>
      </c>
      <c r="C100" s="7" t="s">
        <v>102</v>
      </c>
      <c r="D100" s="7">
        <v>486.4</v>
      </c>
      <c r="E100" s="8">
        <f t="shared" si="4"/>
        <v>82</v>
      </c>
      <c r="F100" s="7">
        <v>542.9</v>
      </c>
      <c r="G100" s="9">
        <f t="shared" si="5"/>
        <v>44517.8</v>
      </c>
      <c r="H100" s="10">
        <f t="shared" si="6"/>
        <v>0.116159539473684</v>
      </c>
    </row>
    <row r="101" spans="2:8">
      <c r="B101" s="7">
        <v>15</v>
      </c>
      <c r="C101" s="7" t="s">
        <v>103</v>
      </c>
      <c r="D101" s="7">
        <v>228.25</v>
      </c>
      <c r="E101" s="8">
        <f t="shared" si="4"/>
        <v>175</v>
      </c>
      <c r="F101" s="7">
        <v>989.8</v>
      </c>
      <c r="G101" s="9">
        <f t="shared" si="5"/>
        <v>173215</v>
      </c>
      <c r="H101" s="10">
        <f t="shared" si="6"/>
        <v>3.33647316538883</v>
      </c>
    </row>
    <row r="102" spans="2:8">
      <c r="B102" s="7">
        <v>16</v>
      </c>
      <c r="C102" s="7" t="s">
        <v>104</v>
      </c>
      <c r="D102" s="7">
        <v>77.85</v>
      </c>
      <c r="E102" s="8">
        <f t="shared" si="4"/>
        <v>513</v>
      </c>
      <c r="F102" s="7">
        <v>59.3</v>
      </c>
      <c r="G102" s="9">
        <f t="shared" si="5"/>
        <v>30420.9</v>
      </c>
      <c r="H102" s="10">
        <f t="shared" si="6"/>
        <v>-0.238278741168915</v>
      </c>
    </row>
    <row r="103" spans="2:8">
      <c r="B103" s="7">
        <v>17</v>
      </c>
      <c r="C103" s="7" t="s">
        <v>105</v>
      </c>
      <c r="D103" s="7">
        <v>346</v>
      </c>
      <c r="E103" s="8">
        <f t="shared" si="4"/>
        <v>115</v>
      </c>
      <c r="F103" s="7">
        <v>745.55</v>
      </c>
      <c r="G103" s="9">
        <f t="shared" si="5"/>
        <v>85738.25</v>
      </c>
      <c r="H103" s="10">
        <f t="shared" si="6"/>
        <v>1.15476878612717</v>
      </c>
    </row>
    <row r="104" spans="2:8">
      <c r="B104" s="7">
        <v>18</v>
      </c>
      <c r="C104" s="7" t="s">
        <v>106</v>
      </c>
      <c r="D104" s="7">
        <v>689.8</v>
      </c>
      <c r="E104" s="8">
        <f t="shared" si="4"/>
        <v>57</v>
      </c>
      <c r="F104" s="7">
        <v>619.1</v>
      </c>
      <c r="G104" s="9">
        <f t="shared" si="5"/>
        <v>35288.7</v>
      </c>
      <c r="H104" s="10">
        <f t="shared" si="6"/>
        <v>-0.102493476369962</v>
      </c>
    </row>
    <row r="105" spans="2:8">
      <c r="B105" s="7">
        <v>19</v>
      </c>
      <c r="C105" s="7" t="s">
        <v>71</v>
      </c>
      <c r="D105" s="7">
        <v>260</v>
      </c>
      <c r="E105" s="8">
        <f t="shared" si="4"/>
        <v>153</v>
      </c>
      <c r="F105" s="7">
        <v>313.8</v>
      </c>
      <c r="G105" s="9">
        <f t="shared" si="5"/>
        <v>48011.4</v>
      </c>
      <c r="H105" s="10">
        <f t="shared" si="6"/>
        <v>0.206923076923077</v>
      </c>
    </row>
    <row r="106" spans="2:8">
      <c r="B106" s="7">
        <v>20</v>
      </c>
      <c r="C106" s="7" t="s">
        <v>107</v>
      </c>
      <c r="D106" s="7">
        <v>68.5</v>
      </c>
      <c r="E106" s="8">
        <f t="shared" si="4"/>
        <v>583</v>
      </c>
      <c r="F106" s="7">
        <v>181.75</v>
      </c>
      <c r="G106" s="9">
        <f t="shared" si="5"/>
        <v>105960.25</v>
      </c>
      <c r="H106" s="10">
        <f t="shared" si="6"/>
        <v>1.65328467153285</v>
      </c>
    </row>
    <row r="107" spans="2:8">
      <c r="B107" s="7">
        <v>21</v>
      </c>
      <c r="C107" s="7" t="s">
        <v>108</v>
      </c>
      <c r="D107" s="7">
        <v>63.75</v>
      </c>
      <c r="E107" s="8">
        <f t="shared" si="4"/>
        <v>627</v>
      </c>
      <c r="F107" s="7">
        <v>111.15</v>
      </c>
      <c r="G107" s="9">
        <f t="shared" si="5"/>
        <v>69691.05</v>
      </c>
      <c r="H107" s="10">
        <f t="shared" si="6"/>
        <v>0.743529411764706</v>
      </c>
    </row>
    <row r="108" spans="2:8">
      <c r="B108" s="7">
        <v>22</v>
      </c>
      <c r="C108" s="7" t="s">
        <v>109</v>
      </c>
      <c r="D108" s="7">
        <v>271.55</v>
      </c>
      <c r="E108" s="8">
        <f t="shared" si="4"/>
        <v>147</v>
      </c>
      <c r="F108" s="7">
        <v>573.45</v>
      </c>
      <c r="G108" s="9">
        <f t="shared" si="5"/>
        <v>84297.15</v>
      </c>
      <c r="H108" s="10">
        <f t="shared" si="6"/>
        <v>1.11176578898914</v>
      </c>
    </row>
    <row r="109" spans="2:8">
      <c r="B109" s="7">
        <v>23</v>
      </c>
      <c r="C109" s="7" t="s">
        <v>110</v>
      </c>
      <c r="D109" s="7">
        <v>2503.15</v>
      </c>
      <c r="E109" s="8">
        <f t="shared" si="4"/>
        <v>15</v>
      </c>
      <c r="F109" s="7">
        <v>2609.55</v>
      </c>
      <c r="G109" s="9">
        <f t="shared" si="5"/>
        <v>39143.25</v>
      </c>
      <c r="H109" s="10">
        <f t="shared" si="6"/>
        <v>0.0425064418832272</v>
      </c>
    </row>
    <row r="110" spans="2:8">
      <c r="B110" s="7">
        <v>24</v>
      </c>
      <c r="C110" s="7" t="s">
        <v>111</v>
      </c>
      <c r="D110" s="7">
        <v>143.75</v>
      </c>
      <c r="E110" s="8">
        <f t="shared" si="4"/>
        <v>278</v>
      </c>
      <c r="F110" s="7">
        <v>313.6</v>
      </c>
      <c r="G110" s="9">
        <f t="shared" si="5"/>
        <v>87180.8</v>
      </c>
      <c r="H110" s="10">
        <f t="shared" si="6"/>
        <v>1.1815652173913</v>
      </c>
    </row>
    <row r="111" spans="2:8">
      <c r="B111" s="7">
        <v>25</v>
      </c>
      <c r="C111" s="7" t="s">
        <v>112</v>
      </c>
      <c r="D111" s="7">
        <v>40.85</v>
      </c>
      <c r="E111" s="8">
        <f t="shared" si="4"/>
        <v>979</v>
      </c>
      <c r="F111" s="7">
        <v>70.05</v>
      </c>
      <c r="G111" s="9">
        <f t="shared" si="5"/>
        <v>68578.95</v>
      </c>
      <c r="H111" s="10">
        <f t="shared" si="6"/>
        <v>0.714810281517748</v>
      </c>
    </row>
    <row r="112" spans="5:8">
      <c r="E112" s="11"/>
      <c r="G112" s="12">
        <f>SUM(G87:G111)</f>
        <v>1748308.81</v>
      </c>
      <c r="H112" s="13"/>
    </row>
    <row r="113" spans="3:8">
      <c r="C113" s="1" t="s">
        <v>0</v>
      </c>
      <c r="E113" s="11"/>
      <c r="G113" s="14"/>
      <c r="H113" s="13"/>
    </row>
    <row r="114" ht="30" spans="2:8">
      <c r="B114" s="4" t="s">
        <v>1</v>
      </c>
      <c r="C114" s="4" t="s">
        <v>2</v>
      </c>
      <c r="D114" s="5" t="s">
        <v>3</v>
      </c>
      <c r="E114" s="4" t="s">
        <v>4</v>
      </c>
      <c r="F114" s="5" t="s">
        <v>5</v>
      </c>
      <c r="G114" s="4" t="s">
        <v>6</v>
      </c>
      <c r="H114" s="6" t="s">
        <v>7</v>
      </c>
    </row>
    <row r="115" spans="2:8">
      <c r="B115" s="7">
        <v>1</v>
      </c>
      <c r="C115" s="7" t="s">
        <v>113</v>
      </c>
      <c r="D115" s="7">
        <v>285.15</v>
      </c>
      <c r="E115" s="8">
        <f t="shared" si="4"/>
        <v>140</v>
      </c>
      <c r="F115" s="7">
        <v>332</v>
      </c>
      <c r="G115" s="9">
        <f t="shared" si="5"/>
        <v>46480</v>
      </c>
      <c r="H115" s="10">
        <f t="shared" si="6"/>
        <v>0.164299491495704</v>
      </c>
    </row>
    <row r="116" spans="2:8">
      <c r="B116" s="7">
        <v>2</v>
      </c>
      <c r="C116" s="7" t="s">
        <v>114</v>
      </c>
      <c r="D116" s="7">
        <v>164.8</v>
      </c>
      <c r="E116" s="8">
        <f t="shared" si="4"/>
        <v>242</v>
      </c>
      <c r="F116" s="7">
        <v>177</v>
      </c>
      <c r="G116" s="9">
        <f t="shared" si="5"/>
        <v>42834</v>
      </c>
      <c r="H116" s="10">
        <f t="shared" si="6"/>
        <v>0.0740291262135922</v>
      </c>
    </row>
    <row r="117" spans="2:8">
      <c r="B117" s="7">
        <v>3</v>
      </c>
      <c r="C117" s="7" t="s">
        <v>115</v>
      </c>
      <c r="D117" s="7">
        <v>39.7</v>
      </c>
      <c r="E117" s="8">
        <f t="shared" si="4"/>
        <v>1007</v>
      </c>
      <c r="F117" s="7">
        <v>67.9</v>
      </c>
      <c r="G117" s="9">
        <f t="shared" si="5"/>
        <v>68375.3</v>
      </c>
      <c r="H117" s="10">
        <f t="shared" si="6"/>
        <v>0.710327455919396</v>
      </c>
    </row>
    <row r="118" spans="2:8">
      <c r="B118" s="7">
        <v>4</v>
      </c>
      <c r="C118" s="7" t="s">
        <v>116</v>
      </c>
      <c r="D118" s="7">
        <v>37.85</v>
      </c>
      <c r="E118" s="8">
        <f t="shared" si="4"/>
        <v>1056</v>
      </c>
      <c r="F118" s="7">
        <v>61.55</v>
      </c>
      <c r="G118" s="9">
        <f t="shared" si="5"/>
        <v>64996.8</v>
      </c>
      <c r="H118" s="10">
        <f t="shared" si="6"/>
        <v>0.626155878467635</v>
      </c>
    </row>
    <row r="119" spans="2:8">
      <c r="B119" s="7">
        <v>5</v>
      </c>
      <c r="C119" s="7" t="s">
        <v>117</v>
      </c>
      <c r="D119" s="7">
        <v>135.65</v>
      </c>
      <c r="E119" s="8">
        <f t="shared" si="4"/>
        <v>294</v>
      </c>
      <c r="F119" s="7">
        <v>161.15</v>
      </c>
      <c r="G119" s="9">
        <f t="shared" si="5"/>
        <v>47378.1</v>
      </c>
      <c r="H119" s="10">
        <f t="shared" si="6"/>
        <v>0.187983781791375</v>
      </c>
    </row>
    <row r="120" spans="2:8">
      <c r="B120" s="7">
        <v>6</v>
      </c>
      <c r="C120" s="7" t="s">
        <v>38</v>
      </c>
      <c r="D120" s="7">
        <v>105.65</v>
      </c>
      <c r="E120" s="8">
        <f t="shared" si="4"/>
        <v>378</v>
      </c>
      <c r="F120" s="7">
        <v>94</v>
      </c>
      <c r="G120" s="9">
        <f t="shared" si="5"/>
        <v>35532</v>
      </c>
      <c r="H120" s="10">
        <f t="shared" si="6"/>
        <v>-0.110269758637009</v>
      </c>
    </row>
    <row r="121" spans="2:8">
      <c r="B121" s="7">
        <v>7</v>
      </c>
      <c r="C121" s="7" t="s">
        <v>118</v>
      </c>
      <c r="D121" s="7">
        <v>131.95</v>
      </c>
      <c r="E121" s="8">
        <f t="shared" si="4"/>
        <v>303</v>
      </c>
      <c r="F121" s="7">
        <v>96.35</v>
      </c>
      <c r="G121" s="9">
        <f t="shared" si="5"/>
        <v>29194.05</v>
      </c>
      <c r="H121" s="10">
        <f t="shared" si="6"/>
        <v>-0.26979916635089</v>
      </c>
    </row>
    <row r="122" spans="2:8">
      <c r="B122" s="7">
        <v>8</v>
      </c>
      <c r="C122" s="7" t="s">
        <v>119</v>
      </c>
      <c r="D122" s="7">
        <v>148.4</v>
      </c>
      <c r="E122" s="8">
        <f t="shared" si="4"/>
        <v>269</v>
      </c>
      <c r="F122" s="7">
        <v>290.05</v>
      </c>
      <c r="G122" s="9">
        <f t="shared" si="5"/>
        <v>78023.45</v>
      </c>
      <c r="H122" s="10">
        <f t="shared" si="6"/>
        <v>0.954514824797844</v>
      </c>
    </row>
    <row r="123" spans="2:8">
      <c r="B123" s="7">
        <v>9</v>
      </c>
      <c r="C123" s="7" t="s">
        <v>120</v>
      </c>
      <c r="D123" s="7">
        <v>84.55</v>
      </c>
      <c r="E123" s="8">
        <f t="shared" si="4"/>
        <v>473</v>
      </c>
      <c r="F123" s="7">
        <v>154.9</v>
      </c>
      <c r="G123" s="9">
        <f t="shared" si="5"/>
        <v>73267.7</v>
      </c>
      <c r="H123" s="10">
        <f t="shared" si="6"/>
        <v>0.832052040212892</v>
      </c>
    </row>
    <row r="124" spans="2:8">
      <c r="B124" s="7">
        <v>10</v>
      </c>
      <c r="C124" s="7" t="s">
        <v>121</v>
      </c>
      <c r="D124" s="7">
        <v>33.7</v>
      </c>
      <c r="E124" s="8">
        <f t="shared" si="4"/>
        <v>1186</v>
      </c>
      <c r="F124" s="7">
        <v>153.75</v>
      </c>
      <c r="G124" s="9">
        <f t="shared" si="5"/>
        <v>182347.5</v>
      </c>
      <c r="H124" s="10">
        <f t="shared" si="6"/>
        <v>3.56231454005935</v>
      </c>
    </row>
    <row r="125" spans="2:8">
      <c r="B125" s="7">
        <v>11</v>
      </c>
      <c r="C125" s="7" t="s">
        <v>122</v>
      </c>
      <c r="D125" s="7">
        <v>351.1</v>
      </c>
      <c r="E125" s="8">
        <f t="shared" si="4"/>
        <v>113</v>
      </c>
      <c r="F125" s="7">
        <v>645</v>
      </c>
      <c r="G125" s="9">
        <f t="shared" si="5"/>
        <v>72885</v>
      </c>
      <c r="H125" s="10">
        <f t="shared" si="6"/>
        <v>0.837083452007975</v>
      </c>
    </row>
    <row r="126" spans="2:8">
      <c r="B126" s="7">
        <v>12</v>
      </c>
      <c r="C126" s="7" t="s">
        <v>123</v>
      </c>
      <c r="D126" s="7">
        <v>249.7</v>
      </c>
      <c r="E126" s="8">
        <f t="shared" si="4"/>
        <v>160</v>
      </c>
      <c r="F126" s="7">
        <v>238.85</v>
      </c>
      <c r="G126" s="9">
        <f t="shared" si="5"/>
        <v>38216</v>
      </c>
      <c r="H126" s="10">
        <f t="shared" si="6"/>
        <v>-0.0434521425710853</v>
      </c>
    </row>
    <row r="127" spans="2:8">
      <c r="B127" s="7">
        <v>13</v>
      </c>
      <c r="C127" s="7" t="s">
        <v>124</v>
      </c>
      <c r="D127" s="7">
        <v>335.8</v>
      </c>
      <c r="E127" s="8">
        <f t="shared" si="4"/>
        <v>119</v>
      </c>
      <c r="F127" s="7">
        <v>510.1</v>
      </c>
      <c r="G127" s="9">
        <f t="shared" si="5"/>
        <v>60701.9</v>
      </c>
      <c r="H127" s="10">
        <f t="shared" si="6"/>
        <v>0.519058963668851</v>
      </c>
    </row>
    <row r="128" spans="2:8">
      <c r="B128" s="7">
        <v>14</v>
      </c>
      <c r="C128" s="7" t="s">
        <v>125</v>
      </c>
      <c r="D128" s="7">
        <v>721.8</v>
      </c>
      <c r="E128" s="8">
        <f t="shared" si="4"/>
        <v>55</v>
      </c>
      <c r="F128" s="7">
        <v>523.65</v>
      </c>
      <c r="G128" s="9">
        <f t="shared" si="5"/>
        <v>28800.75</v>
      </c>
      <c r="H128" s="10">
        <f t="shared" si="6"/>
        <v>-0.274522028262677</v>
      </c>
    </row>
    <row r="129" spans="2:8">
      <c r="B129" s="7">
        <v>15</v>
      </c>
      <c r="C129" s="7" t="s">
        <v>126</v>
      </c>
      <c r="D129" s="7">
        <v>256.95</v>
      </c>
      <c r="E129" s="8">
        <f t="shared" si="4"/>
        <v>155</v>
      </c>
      <c r="F129" s="7">
        <v>337.6</v>
      </c>
      <c r="G129" s="9">
        <f t="shared" si="5"/>
        <v>52328</v>
      </c>
      <c r="H129" s="10">
        <f t="shared" si="6"/>
        <v>0.313874294609846</v>
      </c>
    </row>
    <row r="130" spans="2:8">
      <c r="B130" s="7">
        <v>16</v>
      </c>
      <c r="C130" s="7" t="s">
        <v>127</v>
      </c>
      <c r="D130" s="7">
        <v>37.75</v>
      </c>
      <c r="E130" s="8">
        <f t="shared" si="4"/>
        <v>1059</v>
      </c>
      <c r="F130" s="7">
        <v>37.3</v>
      </c>
      <c r="G130" s="9">
        <f t="shared" si="5"/>
        <v>39500.7</v>
      </c>
      <c r="H130" s="10">
        <f t="shared" si="6"/>
        <v>-0.0119205298013246</v>
      </c>
    </row>
    <row r="131" spans="2:8">
      <c r="B131" s="7">
        <v>17</v>
      </c>
      <c r="C131" s="7" t="s">
        <v>128</v>
      </c>
      <c r="D131" s="7">
        <v>420.5</v>
      </c>
      <c r="E131" s="8">
        <f t="shared" si="4"/>
        <v>95</v>
      </c>
      <c r="F131" s="7">
        <v>457.8</v>
      </c>
      <c r="G131" s="9">
        <f t="shared" si="5"/>
        <v>43491</v>
      </c>
      <c r="H131" s="10">
        <f t="shared" si="6"/>
        <v>0.0887039239001189</v>
      </c>
    </row>
    <row r="132" spans="2:8">
      <c r="B132" s="7">
        <v>18</v>
      </c>
      <c r="C132" s="7" t="s">
        <v>121</v>
      </c>
      <c r="D132" s="7">
        <v>33.7</v>
      </c>
      <c r="E132" s="8">
        <f t="shared" si="4"/>
        <v>1186</v>
      </c>
      <c r="F132" s="7">
        <v>153.75</v>
      </c>
      <c r="G132" s="9">
        <f t="shared" si="5"/>
        <v>182347.5</v>
      </c>
      <c r="H132" s="10">
        <f t="shared" si="6"/>
        <v>3.56231454005935</v>
      </c>
    </row>
    <row r="133" spans="2:8">
      <c r="B133" s="7">
        <v>19</v>
      </c>
      <c r="C133" s="7" t="s">
        <v>129</v>
      </c>
      <c r="D133" s="7">
        <v>3992.35</v>
      </c>
      <c r="E133" s="8">
        <f t="shared" si="4"/>
        <v>10</v>
      </c>
      <c r="F133" s="7">
        <v>3953.05</v>
      </c>
      <c r="G133" s="9">
        <f t="shared" si="5"/>
        <v>39530.5</v>
      </c>
      <c r="H133" s="10">
        <f t="shared" si="6"/>
        <v>-0.00984382631783279</v>
      </c>
    </row>
    <row r="134" spans="2:8">
      <c r="B134" s="7">
        <v>20</v>
      </c>
      <c r="C134" s="7" t="s">
        <v>130</v>
      </c>
      <c r="D134" s="7">
        <v>38.85</v>
      </c>
      <c r="E134" s="8">
        <f t="shared" si="4"/>
        <v>1029</v>
      </c>
      <c r="F134" s="7">
        <v>74.85</v>
      </c>
      <c r="G134" s="9">
        <f t="shared" si="5"/>
        <v>77020.65</v>
      </c>
      <c r="H134" s="10">
        <f t="shared" si="6"/>
        <v>0.926640926640926</v>
      </c>
    </row>
    <row r="135" spans="2:8">
      <c r="B135" s="7">
        <v>21</v>
      </c>
      <c r="C135" s="7" t="s">
        <v>131</v>
      </c>
      <c r="D135" s="7">
        <v>223.55</v>
      </c>
      <c r="E135" s="8">
        <f t="shared" si="4"/>
        <v>178</v>
      </c>
      <c r="F135" s="7">
        <v>252.5</v>
      </c>
      <c r="G135" s="9">
        <f t="shared" si="5"/>
        <v>44945</v>
      </c>
      <c r="H135" s="10">
        <f t="shared" si="6"/>
        <v>0.129501230149855</v>
      </c>
    </row>
    <row r="136" spans="2:8">
      <c r="B136" s="7">
        <v>22</v>
      </c>
      <c r="C136" s="7" t="s">
        <v>102</v>
      </c>
      <c r="D136" s="7">
        <v>486.4</v>
      </c>
      <c r="E136" s="8">
        <f t="shared" si="4"/>
        <v>82</v>
      </c>
      <c r="F136" s="7">
        <v>542.9</v>
      </c>
      <c r="G136" s="9">
        <f t="shared" si="5"/>
        <v>44517.8</v>
      </c>
      <c r="H136" s="10">
        <f t="shared" si="6"/>
        <v>0.116159539473684</v>
      </c>
    </row>
    <row r="137" spans="2:8">
      <c r="B137" s="7">
        <v>23</v>
      </c>
      <c r="C137" s="7" t="s">
        <v>132</v>
      </c>
      <c r="D137" s="7">
        <v>21.45</v>
      </c>
      <c r="E137" s="8">
        <f t="shared" ref="E137:E202" si="7">ROUNDDOWN(40000/D137,0)</f>
        <v>1864</v>
      </c>
      <c r="F137" s="7">
        <v>37.35</v>
      </c>
      <c r="G137" s="9">
        <f t="shared" ref="G137:G202" si="8">E137*F137</f>
        <v>69620.4</v>
      </c>
      <c r="H137" s="10">
        <f t="shared" ref="H137:H202" si="9">(F137-D137)/D137</f>
        <v>0.741258741258741</v>
      </c>
    </row>
    <row r="138" spans="2:8">
      <c r="B138" s="7">
        <v>24</v>
      </c>
      <c r="C138" s="7" t="s">
        <v>133</v>
      </c>
      <c r="D138" s="7">
        <v>182.75</v>
      </c>
      <c r="E138" s="8">
        <f t="shared" si="7"/>
        <v>218</v>
      </c>
      <c r="F138" s="7">
        <v>258.15</v>
      </c>
      <c r="G138" s="9">
        <f t="shared" si="8"/>
        <v>56276.7</v>
      </c>
      <c r="H138" s="10">
        <f t="shared" si="9"/>
        <v>0.412585499316005</v>
      </c>
    </row>
    <row r="139" spans="2:8">
      <c r="B139" s="7">
        <v>25</v>
      </c>
      <c r="C139" s="7" t="s">
        <v>134</v>
      </c>
      <c r="D139" s="7">
        <v>289.55</v>
      </c>
      <c r="E139" s="8">
        <f t="shared" si="7"/>
        <v>138</v>
      </c>
      <c r="F139" s="7">
        <v>576</v>
      </c>
      <c r="G139" s="9">
        <f t="shared" si="8"/>
        <v>79488</v>
      </c>
      <c r="H139" s="10">
        <f t="shared" si="9"/>
        <v>0.989293731652564</v>
      </c>
    </row>
    <row r="140" spans="7:7">
      <c r="G140" s="43">
        <f>SUM(G115:G139)</f>
        <v>1598098.8</v>
      </c>
    </row>
  </sheetData>
  <hyperlinks>
    <hyperlink ref="C1" r:id="rId1" display="www.nooreshtech.co.in "/>
    <hyperlink ref="C29" r:id="rId1" display="www.nooreshtech.co.in "/>
    <hyperlink ref="C57" r:id="rId1" display="www.nooreshtech.co.in "/>
    <hyperlink ref="C85" r:id="rId1" display="www.nooreshtech.co.in "/>
    <hyperlink ref="C113" r:id="rId1" display="www.nooreshtech.co.in "/>
    <hyperlink ref="K11" r:id="rId1" display="www.nooreshtech.co.in 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40"/>
  <sheetViews>
    <sheetView topLeftCell="A55" workbookViewId="0">
      <selection activeCell="C85" sqref="C85"/>
    </sheetView>
  </sheetViews>
  <sheetFormatPr defaultColWidth="9" defaultRowHeight="15"/>
  <cols>
    <col min="1" max="1" width="6.42857142857143" customWidth="1"/>
    <col min="3" max="3" width="48" customWidth="1"/>
    <col min="4" max="4" width="10.4285714285714" customWidth="1"/>
    <col min="5" max="5" width="9.28571428571429"/>
    <col min="6" max="6" width="10.4285714285714" customWidth="1"/>
    <col min="7" max="7" width="11.4285714285714"/>
    <col min="9" max="9" width="4.28571428571429" customWidth="1"/>
    <col min="10" max="10" width="4.42857142857143" customWidth="1"/>
    <col min="11" max="11" width="31" customWidth="1"/>
    <col min="12" max="12" width="12.1428571428571" customWidth="1"/>
    <col min="13" max="13" width="10.4285714285714" customWidth="1"/>
    <col min="14" max="14" width="10.2857142857143" customWidth="1"/>
  </cols>
  <sheetData>
    <row r="1" spans="3:7">
      <c r="C1" s="1" t="s">
        <v>0</v>
      </c>
      <c r="E1" s="2">
        <v>42828</v>
      </c>
      <c r="F1" s="3"/>
      <c r="G1" s="2">
        <v>43098</v>
      </c>
    </row>
    <row r="2" ht="30" spans="2:8">
      <c r="B2" s="4" t="s">
        <v>1</v>
      </c>
      <c r="C2" s="4" t="s">
        <v>2</v>
      </c>
      <c r="D2" s="5" t="s">
        <v>3</v>
      </c>
      <c r="E2" s="4" t="s">
        <v>4</v>
      </c>
      <c r="F2" s="5" t="s">
        <v>5</v>
      </c>
      <c r="G2" s="4" t="s">
        <v>6</v>
      </c>
      <c r="H2" s="6" t="s">
        <v>7</v>
      </c>
    </row>
    <row r="3" spans="2:8">
      <c r="B3" s="7">
        <v>1</v>
      </c>
      <c r="C3" s="7" t="s">
        <v>135</v>
      </c>
      <c r="D3" s="7">
        <v>409.15</v>
      </c>
      <c r="E3" s="8">
        <f t="shared" ref="E3:E66" si="0">ROUNDDOWN(40000/D3,0)</f>
        <v>97</v>
      </c>
      <c r="F3" s="7">
        <v>450.8</v>
      </c>
      <c r="G3" s="9">
        <f t="shared" ref="G3:G66" si="1">E3*F3</f>
        <v>43727.6</v>
      </c>
      <c r="H3" s="10">
        <f t="shared" ref="H3:H66" si="2">(F3-D3)/D3</f>
        <v>0.101796407185629</v>
      </c>
    </row>
    <row r="4" ht="15.75" spans="2:13">
      <c r="B4" s="7">
        <v>2</v>
      </c>
      <c r="C4" s="7" t="s">
        <v>136</v>
      </c>
      <c r="D4" s="7">
        <v>214.85</v>
      </c>
      <c r="E4" s="8">
        <f t="shared" si="0"/>
        <v>186</v>
      </c>
      <c r="F4" s="7">
        <v>393.8</v>
      </c>
      <c r="G4" s="9">
        <f t="shared" si="1"/>
        <v>73246.8</v>
      </c>
      <c r="H4" s="10">
        <f t="shared" si="2"/>
        <v>0.832906679078427</v>
      </c>
      <c r="L4" s="15">
        <v>42828</v>
      </c>
      <c r="M4" s="15">
        <v>43098</v>
      </c>
    </row>
    <row r="5" ht="15.75" spans="2:14">
      <c r="B5" s="7">
        <v>3</v>
      </c>
      <c r="C5" s="7" t="s">
        <v>137</v>
      </c>
      <c r="D5" s="7">
        <v>31.05</v>
      </c>
      <c r="E5" s="8">
        <f t="shared" si="0"/>
        <v>1288</v>
      </c>
      <c r="F5" s="7">
        <v>18.7</v>
      </c>
      <c r="G5" s="9">
        <f t="shared" si="1"/>
        <v>24085.6</v>
      </c>
      <c r="H5" s="10">
        <f t="shared" si="2"/>
        <v>-0.397745571658615</v>
      </c>
      <c r="K5" s="16" t="s">
        <v>10</v>
      </c>
      <c r="L5" s="17" t="s">
        <v>11</v>
      </c>
      <c r="M5" s="16" t="s">
        <v>12</v>
      </c>
      <c r="N5" s="16" t="s">
        <v>13</v>
      </c>
    </row>
    <row r="6" spans="2:14">
      <c r="B6" s="7">
        <v>4</v>
      </c>
      <c r="C6" s="7" t="s">
        <v>138</v>
      </c>
      <c r="D6" s="7">
        <v>3391.7</v>
      </c>
      <c r="E6" s="8">
        <f t="shared" si="0"/>
        <v>11</v>
      </c>
      <c r="F6" s="7">
        <v>4709.25</v>
      </c>
      <c r="G6" s="9">
        <f t="shared" si="1"/>
        <v>51801.75</v>
      </c>
      <c r="H6" s="10">
        <f t="shared" si="2"/>
        <v>0.388463012648524</v>
      </c>
      <c r="K6" s="18" t="s">
        <v>15</v>
      </c>
      <c r="L6" s="19">
        <v>1000000</v>
      </c>
      <c r="M6" s="20">
        <f>G28</f>
        <v>1490611.1</v>
      </c>
      <c r="N6" s="21">
        <f>(M6-L6)/L6</f>
        <v>0.4906111</v>
      </c>
    </row>
    <row r="7" spans="2:14">
      <c r="B7" s="7">
        <v>5</v>
      </c>
      <c r="C7" s="7" t="s">
        <v>139</v>
      </c>
      <c r="D7" s="7">
        <v>53.4</v>
      </c>
      <c r="E7" s="8">
        <f t="shared" si="0"/>
        <v>749</v>
      </c>
      <c r="F7" s="7">
        <v>60.35</v>
      </c>
      <c r="G7" s="9">
        <f t="shared" si="1"/>
        <v>45202.15</v>
      </c>
      <c r="H7" s="10">
        <f t="shared" si="2"/>
        <v>0.130149812734082</v>
      </c>
      <c r="K7" s="22" t="s">
        <v>17</v>
      </c>
      <c r="L7" s="23">
        <v>1000000</v>
      </c>
      <c r="M7" s="24">
        <f>G56</f>
        <v>1283550.1</v>
      </c>
      <c r="N7" s="25">
        <f t="shared" ref="N7:N10" si="3">(M7-L7)/L7</f>
        <v>0.2835501</v>
      </c>
    </row>
    <row r="8" spans="2:14">
      <c r="B8" s="7">
        <v>6</v>
      </c>
      <c r="C8" s="7" t="s">
        <v>140</v>
      </c>
      <c r="D8" s="7">
        <v>196.95</v>
      </c>
      <c r="E8" s="8">
        <f t="shared" si="0"/>
        <v>203</v>
      </c>
      <c r="F8" s="7">
        <v>324.35</v>
      </c>
      <c r="G8" s="9">
        <f t="shared" si="1"/>
        <v>65843.05</v>
      </c>
      <c r="H8" s="10">
        <f t="shared" si="2"/>
        <v>0.646864686468647</v>
      </c>
      <c r="K8" s="26" t="s">
        <v>19</v>
      </c>
      <c r="L8" s="27">
        <v>1000000</v>
      </c>
      <c r="M8" s="28">
        <f>G84</f>
        <v>1352879.1</v>
      </c>
      <c r="N8" s="29">
        <f t="shared" si="3"/>
        <v>0.3528791</v>
      </c>
    </row>
    <row r="9" spans="2:14">
      <c r="B9" s="7">
        <v>7</v>
      </c>
      <c r="C9" s="7" t="s">
        <v>141</v>
      </c>
      <c r="D9" s="7">
        <v>403.6</v>
      </c>
      <c r="E9" s="8">
        <f t="shared" si="0"/>
        <v>99</v>
      </c>
      <c r="F9" s="7">
        <v>631.45</v>
      </c>
      <c r="G9" s="9">
        <f t="shared" si="1"/>
        <v>62513.55</v>
      </c>
      <c r="H9" s="10">
        <f t="shared" si="2"/>
        <v>0.564544103072349</v>
      </c>
      <c r="K9" s="30" t="s">
        <v>21</v>
      </c>
      <c r="L9" s="31">
        <v>1000000</v>
      </c>
      <c r="M9" s="32">
        <f>G112</f>
        <v>1399757.21</v>
      </c>
      <c r="N9" s="33">
        <f t="shared" si="3"/>
        <v>0.39975721</v>
      </c>
    </row>
    <row r="10" ht="15.75" spans="2:14">
      <c r="B10" s="7">
        <v>8</v>
      </c>
      <c r="C10" s="7" t="s">
        <v>142</v>
      </c>
      <c r="D10" s="7">
        <v>83.95</v>
      </c>
      <c r="E10" s="8">
        <f t="shared" si="0"/>
        <v>476</v>
      </c>
      <c r="F10" s="7">
        <v>74.85</v>
      </c>
      <c r="G10" s="9">
        <f t="shared" si="1"/>
        <v>35628.6</v>
      </c>
      <c r="H10" s="10">
        <f t="shared" si="2"/>
        <v>-0.108397855866587</v>
      </c>
      <c r="K10" s="34" t="s">
        <v>23</v>
      </c>
      <c r="L10" s="35">
        <v>1000000</v>
      </c>
      <c r="M10" s="36">
        <f>G140</f>
        <v>1449793.6</v>
      </c>
      <c r="N10" s="37">
        <f t="shared" si="3"/>
        <v>0.4497936</v>
      </c>
    </row>
    <row r="11" ht="24" spans="2:14">
      <c r="B11" s="7">
        <v>9</v>
      </c>
      <c r="C11" s="7" t="s">
        <v>143</v>
      </c>
      <c r="D11" s="7">
        <v>25.6</v>
      </c>
      <c r="E11" s="8">
        <f t="shared" si="0"/>
        <v>1562</v>
      </c>
      <c r="F11" s="7">
        <v>26.25</v>
      </c>
      <c r="G11" s="9">
        <f t="shared" si="1"/>
        <v>41002.5</v>
      </c>
      <c r="H11" s="10">
        <f t="shared" si="2"/>
        <v>0.0253906249999999</v>
      </c>
      <c r="K11" s="38" t="s">
        <v>25</v>
      </c>
      <c r="L11" s="39"/>
      <c r="M11" s="40">
        <f>AVERAGE(N6:N10)</f>
        <v>0.395318222</v>
      </c>
      <c r="N11" s="41"/>
    </row>
    <row r="12" spans="2:11">
      <c r="B12" s="7">
        <v>10</v>
      </c>
      <c r="C12" s="7" t="s">
        <v>144</v>
      </c>
      <c r="D12" s="7">
        <v>117.75</v>
      </c>
      <c r="E12" s="8">
        <f t="shared" si="0"/>
        <v>339</v>
      </c>
      <c r="F12" s="7">
        <v>206.65</v>
      </c>
      <c r="G12" s="9">
        <f t="shared" si="1"/>
        <v>70054.35</v>
      </c>
      <c r="H12" s="10">
        <f t="shared" si="2"/>
        <v>0.754989384288747</v>
      </c>
      <c r="K12" s="1" t="s">
        <v>0</v>
      </c>
    </row>
    <row r="13" spans="2:8">
      <c r="B13" s="7">
        <v>11</v>
      </c>
      <c r="C13" s="7" t="s">
        <v>145</v>
      </c>
      <c r="D13" s="7">
        <v>428.95</v>
      </c>
      <c r="E13" s="8">
        <f t="shared" si="0"/>
        <v>93</v>
      </c>
      <c r="F13" s="7">
        <v>799.85</v>
      </c>
      <c r="G13" s="9">
        <f t="shared" si="1"/>
        <v>74386.05</v>
      </c>
      <c r="H13" s="10">
        <f t="shared" si="2"/>
        <v>0.864669541904651</v>
      </c>
    </row>
    <row r="14" spans="2:8">
      <c r="B14" s="7">
        <v>12</v>
      </c>
      <c r="C14" s="7" t="s">
        <v>146</v>
      </c>
      <c r="D14" s="7">
        <v>209.25</v>
      </c>
      <c r="E14" s="8">
        <f t="shared" si="0"/>
        <v>191</v>
      </c>
      <c r="F14" s="7">
        <v>351.35</v>
      </c>
      <c r="G14" s="9">
        <f t="shared" si="1"/>
        <v>67107.85</v>
      </c>
      <c r="H14" s="10">
        <f t="shared" si="2"/>
        <v>0.679091995221028</v>
      </c>
    </row>
    <row r="15" spans="2:8">
      <c r="B15" s="7">
        <v>13</v>
      </c>
      <c r="C15" s="7" t="s">
        <v>147</v>
      </c>
      <c r="D15" s="7">
        <v>130</v>
      </c>
      <c r="E15" s="8">
        <f t="shared" si="0"/>
        <v>307</v>
      </c>
      <c r="F15" s="7">
        <v>330</v>
      </c>
      <c r="G15" s="9">
        <f t="shared" si="1"/>
        <v>101310</v>
      </c>
      <c r="H15" s="10">
        <f t="shared" si="2"/>
        <v>1.53846153846154</v>
      </c>
    </row>
    <row r="16" spans="2:8">
      <c r="B16" s="7">
        <v>14</v>
      </c>
      <c r="C16" s="7" t="s">
        <v>148</v>
      </c>
      <c r="D16" s="7">
        <v>176</v>
      </c>
      <c r="E16" s="8">
        <f t="shared" si="0"/>
        <v>227</v>
      </c>
      <c r="F16" s="7">
        <v>217.95</v>
      </c>
      <c r="G16" s="9">
        <f t="shared" si="1"/>
        <v>49474.65</v>
      </c>
      <c r="H16" s="10">
        <f t="shared" si="2"/>
        <v>0.238352272727273</v>
      </c>
    </row>
    <row r="17" spans="2:8">
      <c r="B17" s="7">
        <v>15</v>
      </c>
      <c r="C17" s="7" t="s">
        <v>149</v>
      </c>
      <c r="D17" s="7">
        <v>497.4</v>
      </c>
      <c r="E17" s="8">
        <f t="shared" si="0"/>
        <v>80</v>
      </c>
      <c r="F17" s="7">
        <v>828.05</v>
      </c>
      <c r="G17" s="9">
        <f t="shared" si="1"/>
        <v>66244</v>
      </c>
      <c r="H17" s="10">
        <f t="shared" si="2"/>
        <v>0.664756735022115</v>
      </c>
    </row>
    <row r="18" spans="2:8">
      <c r="B18" s="7">
        <v>16</v>
      </c>
      <c r="C18" s="7" t="s">
        <v>37</v>
      </c>
      <c r="D18" s="7">
        <v>594.4</v>
      </c>
      <c r="E18" s="8">
        <f t="shared" si="0"/>
        <v>67</v>
      </c>
      <c r="F18" s="7">
        <v>884.15</v>
      </c>
      <c r="G18" s="9">
        <f t="shared" si="1"/>
        <v>59238.05</v>
      </c>
      <c r="H18" s="10">
        <f t="shared" si="2"/>
        <v>0.487466352624495</v>
      </c>
    </row>
    <row r="19" spans="2:8">
      <c r="B19" s="7">
        <v>17</v>
      </c>
      <c r="C19" s="7" t="s">
        <v>150</v>
      </c>
      <c r="D19" s="7">
        <v>78.85</v>
      </c>
      <c r="E19" s="8">
        <f t="shared" si="0"/>
        <v>507</v>
      </c>
      <c r="F19" s="7">
        <v>118.05</v>
      </c>
      <c r="G19" s="9">
        <f t="shared" si="1"/>
        <v>59851.35</v>
      </c>
      <c r="H19" s="10">
        <f t="shared" si="2"/>
        <v>0.49714648065948</v>
      </c>
    </row>
    <row r="20" spans="2:8">
      <c r="B20" s="7">
        <v>18</v>
      </c>
      <c r="C20" s="7" t="s">
        <v>151</v>
      </c>
      <c r="D20" s="7">
        <v>80.7</v>
      </c>
      <c r="E20" s="8">
        <f t="shared" si="0"/>
        <v>495</v>
      </c>
      <c r="F20" s="7">
        <v>195.8</v>
      </c>
      <c r="G20" s="9">
        <f t="shared" si="1"/>
        <v>96921</v>
      </c>
      <c r="H20" s="10">
        <f t="shared" si="2"/>
        <v>1.42627013630731</v>
      </c>
    </row>
    <row r="21" spans="2:8">
      <c r="B21" s="7">
        <v>19</v>
      </c>
      <c r="C21" s="7" t="s">
        <v>152</v>
      </c>
      <c r="D21" s="7">
        <v>34.75</v>
      </c>
      <c r="E21" s="8">
        <f t="shared" si="0"/>
        <v>1151</v>
      </c>
      <c r="F21" s="7">
        <v>76.6</v>
      </c>
      <c r="G21" s="9">
        <f t="shared" si="1"/>
        <v>88166.6</v>
      </c>
      <c r="H21" s="10">
        <f t="shared" si="2"/>
        <v>1.20431654676259</v>
      </c>
    </row>
    <row r="22" spans="2:8">
      <c r="B22" s="7">
        <v>20</v>
      </c>
      <c r="C22" s="7" t="s">
        <v>106</v>
      </c>
      <c r="D22" s="7">
        <v>665.05</v>
      </c>
      <c r="E22" s="8">
        <f t="shared" si="0"/>
        <v>60</v>
      </c>
      <c r="F22" s="7">
        <v>619.1</v>
      </c>
      <c r="G22" s="9">
        <f t="shared" si="1"/>
        <v>37146</v>
      </c>
      <c r="H22" s="10">
        <f t="shared" si="2"/>
        <v>-0.0690925494323734</v>
      </c>
    </row>
    <row r="23" spans="2:8">
      <c r="B23" s="7">
        <v>21</v>
      </c>
      <c r="C23" s="7" t="s">
        <v>153</v>
      </c>
      <c r="D23" s="7">
        <v>350</v>
      </c>
      <c r="E23" s="8">
        <f t="shared" si="0"/>
        <v>114</v>
      </c>
      <c r="F23" s="7">
        <v>327.9</v>
      </c>
      <c r="G23" s="9">
        <f t="shared" si="1"/>
        <v>37380.6</v>
      </c>
      <c r="H23" s="10">
        <f t="shared" si="2"/>
        <v>-0.0631428571428572</v>
      </c>
    </row>
    <row r="24" spans="2:8">
      <c r="B24" s="7">
        <v>22</v>
      </c>
      <c r="C24" s="7" t="s">
        <v>154</v>
      </c>
      <c r="D24" s="7">
        <v>70.95</v>
      </c>
      <c r="E24" s="8">
        <f t="shared" si="0"/>
        <v>563</v>
      </c>
      <c r="F24" s="7">
        <v>122.75</v>
      </c>
      <c r="G24" s="9">
        <f t="shared" si="1"/>
        <v>69108.25</v>
      </c>
      <c r="H24" s="10">
        <f t="shared" si="2"/>
        <v>0.730091613812544</v>
      </c>
    </row>
    <row r="25" spans="2:8">
      <c r="B25" s="7">
        <v>23</v>
      </c>
      <c r="C25" s="7" t="s">
        <v>155</v>
      </c>
      <c r="D25" s="7">
        <v>952.7</v>
      </c>
      <c r="E25" s="8">
        <f t="shared" si="0"/>
        <v>41</v>
      </c>
      <c r="F25" s="7">
        <v>1167.15</v>
      </c>
      <c r="G25" s="9">
        <f t="shared" si="1"/>
        <v>47853.15</v>
      </c>
      <c r="H25" s="10">
        <f t="shared" si="2"/>
        <v>0.225097092474021</v>
      </c>
    </row>
    <row r="26" spans="2:8">
      <c r="B26" s="7">
        <v>24</v>
      </c>
      <c r="C26" s="7" t="s">
        <v>156</v>
      </c>
      <c r="D26" s="7">
        <v>23.8</v>
      </c>
      <c r="E26" s="8">
        <f t="shared" si="0"/>
        <v>1680</v>
      </c>
      <c r="F26" s="7">
        <v>23.05</v>
      </c>
      <c r="G26" s="9">
        <f t="shared" si="1"/>
        <v>38724</v>
      </c>
      <c r="H26" s="10">
        <f t="shared" si="2"/>
        <v>-0.0315126050420168</v>
      </c>
    </row>
    <row r="27" spans="2:8">
      <c r="B27" s="7">
        <v>25</v>
      </c>
      <c r="C27" s="7" t="s">
        <v>157</v>
      </c>
      <c r="D27" s="7">
        <v>34.4</v>
      </c>
      <c r="E27" s="8">
        <f t="shared" si="0"/>
        <v>1162</v>
      </c>
      <c r="F27" s="7">
        <v>72.8</v>
      </c>
      <c r="G27" s="9">
        <f t="shared" si="1"/>
        <v>84593.6</v>
      </c>
      <c r="H27" s="10">
        <f t="shared" si="2"/>
        <v>1.11627906976744</v>
      </c>
    </row>
    <row r="28" spans="2:8">
      <c r="B28" s="3"/>
      <c r="C28" s="3"/>
      <c r="D28" s="3"/>
      <c r="E28" s="11"/>
      <c r="F28" s="3"/>
      <c r="G28" s="12">
        <f>SUM(G3:G27)</f>
        <v>1490611.1</v>
      </c>
      <c r="H28" s="13"/>
    </row>
    <row r="29" spans="2:8">
      <c r="B29" s="3"/>
      <c r="C29" s="1" t="s">
        <v>0</v>
      </c>
      <c r="D29" s="3"/>
      <c r="E29" s="11"/>
      <c r="F29" s="3"/>
      <c r="G29" s="14"/>
      <c r="H29" s="13"/>
    </row>
    <row r="30" ht="30" spans="2:8">
      <c r="B30" s="4" t="s">
        <v>1</v>
      </c>
      <c r="C30" s="4" t="s">
        <v>2</v>
      </c>
      <c r="D30" s="5" t="s">
        <v>3</v>
      </c>
      <c r="E30" s="4" t="s">
        <v>4</v>
      </c>
      <c r="F30" s="5" t="s">
        <v>5</v>
      </c>
      <c r="G30" s="4" t="s">
        <v>6</v>
      </c>
      <c r="H30" s="6" t="s">
        <v>7</v>
      </c>
    </row>
    <row r="31" spans="2:8">
      <c r="B31" s="7">
        <v>1</v>
      </c>
      <c r="C31" s="7" t="s">
        <v>115</v>
      </c>
      <c r="D31" s="7">
        <v>48.4</v>
      </c>
      <c r="E31" s="8">
        <f t="shared" si="0"/>
        <v>826</v>
      </c>
      <c r="F31" s="7">
        <v>67.9</v>
      </c>
      <c r="G31" s="9">
        <f t="shared" si="1"/>
        <v>56085.4</v>
      </c>
      <c r="H31" s="10">
        <f t="shared" si="2"/>
        <v>0.402892561983471</v>
      </c>
    </row>
    <row r="32" spans="2:8">
      <c r="B32" s="7">
        <v>2</v>
      </c>
      <c r="C32" s="7" t="s">
        <v>77</v>
      </c>
      <c r="D32" s="7">
        <v>78.95</v>
      </c>
      <c r="E32" s="8">
        <f t="shared" si="0"/>
        <v>506</v>
      </c>
      <c r="F32" s="7">
        <v>81.2</v>
      </c>
      <c r="G32" s="9">
        <f t="shared" si="1"/>
        <v>41087.2</v>
      </c>
      <c r="H32" s="10">
        <f t="shared" si="2"/>
        <v>0.0284990500316656</v>
      </c>
    </row>
    <row r="33" spans="2:8">
      <c r="B33" s="7">
        <v>3</v>
      </c>
      <c r="C33" s="7" t="s">
        <v>158</v>
      </c>
      <c r="D33" s="7">
        <v>111.8</v>
      </c>
      <c r="E33" s="8">
        <f t="shared" si="0"/>
        <v>357</v>
      </c>
      <c r="F33" s="7">
        <v>166.35</v>
      </c>
      <c r="G33" s="9">
        <f t="shared" si="1"/>
        <v>59386.95</v>
      </c>
      <c r="H33" s="10">
        <f t="shared" si="2"/>
        <v>0.487924865831843</v>
      </c>
    </row>
    <row r="34" spans="2:8">
      <c r="B34" s="7">
        <v>4</v>
      </c>
      <c r="C34" s="7" t="s">
        <v>159</v>
      </c>
      <c r="D34" s="7">
        <v>23.7</v>
      </c>
      <c r="E34" s="8">
        <f t="shared" si="0"/>
        <v>1687</v>
      </c>
      <c r="F34" s="7">
        <v>27.75</v>
      </c>
      <c r="G34" s="9">
        <f t="shared" si="1"/>
        <v>46814.25</v>
      </c>
      <c r="H34" s="10">
        <f t="shared" si="2"/>
        <v>0.170886075949367</v>
      </c>
    </row>
    <row r="35" spans="2:8">
      <c r="B35" s="7">
        <v>5</v>
      </c>
      <c r="C35" s="7" t="s">
        <v>160</v>
      </c>
      <c r="D35" s="7">
        <v>585.05</v>
      </c>
      <c r="E35" s="8">
        <f t="shared" si="0"/>
        <v>68</v>
      </c>
      <c r="F35" s="7">
        <v>641.3</v>
      </c>
      <c r="G35" s="9">
        <f t="shared" si="1"/>
        <v>43608.4</v>
      </c>
      <c r="H35" s="10">
        <f t="shared" si="2"/>
        <v>0.096145628578754</v>
      </c>
    </row>
    <row r="36" spans="2:8">
      <c r="B36" s="7">
        <v>6</v>
      </c>
      <c r="C36" s="7" t="s">
        <v>20</v>
      </c>
      <c r="D36" s="7">
        <v>440.3</v>
      </c>
      <c r="E36" s="8">
        <f t="shared" si="0"/>
        <v>90</v>
      </c>
      <c r="F36" s="7">
        <v>847.3</v>
      </c>
      <c r="G36" s="9">
        <f t="shared" si="1"/>
        <v>76257</v>
      </c>
      <c r="H36" s="10">
        <f t="shared" si="2"/>
        <v>0.924369747899159</v>
      </c>
    </row>
    <row r="37" spans="2:8">
      <c r="B37" s="7">
        <v>7</v>
      </c>
      <c r="C37" s="7" t="s">
        <v>161</v>
      </c>
      <c r="D37" s="7">
        <v>132.95</v>
      </c>
      <c r="E37" s="8">
        <f t="shared" si="0"/>
        <v>300</v>
      </c>
      <c r="F37" s="7">
        <v>293.9</v>
      </c>
      <c r="G37" s="9">
        <f t="shared" si="1"/>
        <v>88170</v>
      </c>
      <c r="H37" s="10">
        <f t="shared" si="2"/>
        <v>1.21060549078601</v>
      </c>
    </row>
    <row r="38" spans="2:8">
      <c r="B38" s="7">
        <v>8</v>
      </c>
      <c r="C38" s="7" t="s">
        <v>162</v>
      </c>
      <c r="D38" s="7">
        <v>31.15</v>
      </c>
      <c r="E38" s="8">
        <f t="shared" si="0"/>
        <v>1284</v>
      </c>
      <c r="F38" s="7">
        <v>45.1</v>
      </c>
      <c r="G38" s="9">
        <f t="shared" si="1"/>
        <v>57908.4</v>
      </c>
      <c r="H38" s="10">
        <f t="shared" si="2"/>
        <v>0.447833065810594</v>
      </c>
    </row>
    <row r="39" spans="2:8">
      <c r="B39" s="7">
        <v>9</v>
      </c>
      <c r="C39" s="7" t="s">
        <v>163</v>
      </c>
      <c r="D39" s="7">
        <v>682.95</v>
      </c>
      <c r="E39" s="8">
        <f t="shared" si="0"/>
        <v>58</v>
      </c>
      <c r="F39" s="7">
        <v>687.95</v>
      </c>
      <c r="G39" s="9">
        <f t="shared" si="1"/>
        <v>39901.1</v>
      </c>
      <c r="H39" s="10">
        <f t="shared" si="2"/>
        <v>0.00732118017424409</v>
      </c>
    </row>
    <row r="40" spans="2:8">
      <c r="B40" s="7">
        <v>10</v>
      </c>
      <c r="C40" s="7" t="s">
        <v>164</v>
      </c>
      <c r="D40" s="7">
        <v>688.4</v>
      </c>
      <c r="E40" s="8">
        <f t="shared" si="0"/>
        <v>58</v>
      </c>
      <c r="F40" s="7">
        <v>610.65</v>
      </c>
      <c r="G40" s="9">
        <f t="shared" si="1"/>
        <v>35417.7</v>
      </c>
      <c r="H40" s="10">
        <f t="shared" si="2"/>
        <v>-0.11294305636258</v>
      </c>
    </row>
    <row r="41" spans="2:8">
      <c r="B41" s="7">
        <v>11</v>
      </c>
      <c r="C41" s="7" t="s">
        <v>160</v>
      </c>
      <c r="D41" s="7">
        <v>585.05</v>
      </c>
      <c r="E41" s="8">
        <f t="shared" si="0"/>
        <v>68</v>
      </c>
      <c r="F41" s="7">
        <v>641.3</v>
      </c>
      <c r="G41" s="9">
        <f t="shared" si="1"/>
        <v>43608.4</v>
      </c>
      <c r="H41" s="10">
        <f t="shared" si="2"/>
        <v>0.096145628578754</v>
      </c>
    </row>
    <row r="42" spans="2:8">
      <c r="B42" s="7">
        <v>12</v>
      </c>
      <c r="C42" s="7" t="s">
        <v>165</v>
      </c>
      <c r="D42" s="7">
        <v>68.2</v>
      </c>
      <c r="E42" s="8">
        <f t="shared" si="0"/>
        <v>586</v>
      </c>
      <c r="F42" s="7">
        <v>49.3</v>
      </c>
      <c r="G42" s="9">
        <f t="shared" si="1"/>
        <v>28889.8</v>
      </c>
      <c r="H42" s="10">
        <f t="shared" si="2"/>
        <v>-0.277126099706745</v>
      </c>
    </row>
    <row r="43" spans="2:8">
      <c r="B43" s="7">
        <v>13</v>
      </c>
      <c r="C43" s="7" t="s">
        <v>127</v>
      </c>
      <c r="D43" s="7">
        <v>41.75</v>
      </c>
      <c r="E43" s="8">
        <f t="shared" si="0"/>
        <v>958</v>
      </c>
      <c r="F43" s="7">
        <v>37.3</v>
      </c>
      <c r="G43" s="9">
        <f t="shared" si="1"/>
        <v>35733.4</v>
      </c>
      <c r="H43" s="10">
        <f t="shared" si="2"/>
        <v>-0.106586826347305</v>
      </c>
    </row>
    <row r="44" spans="2:8">
      <c r="B44" s="7">
        <v>14</v>
      </c>
      <c r="C44" s="7" t="s">
        <v>166</v>
      </c>
      <c r="D44" s="7">
        <v>38.5</v>
      </c>
      <c r="E44" s="8">
        <f t="shared" si="0"/>
        <v>1038</v>
      </c>
      <c r="F44" s="7">
        <v>24.95</v>
      </c>
      <c r="G44" s="9">
        <f t="shared" si="1"/>
        <v>25898.1</v>
      </c>
      <c r="H44" s="10">
        <f t="shared" si="2"/>
        <v>-0.351948051948052</v>
      </c>
    </row>
    <row r="45" spans="2:8">
      <c r="B45" s="7">
        <v>15</v>
      </c>
      <c r="C45" s="7" t="s">
        <v>167</v>
      </c>
      <c r="D45" s="7">
        <v>1000.3</v>
      </c>
      <c r="E45" s="8">
        <f t="shared" si="0"/>
        <v>39</v>
      </c>
      <c r="F45" s="7">
        <v>2438.95</v>
      </c>
      <c r="G45" s="9">
        <f t="shared" si="1"/>
        <v>95119.05</v>
      </c>
      <c r="H45" s="10">
        <f t="shared" si="2"/>
        <v>1.43821853443967</v>
      </c>
    </row>
    <row r="46" spans="2:8">
      <c r="B46" s="7">
        <v>16</v>
      </c>
      <c r="C46" s="7" t="s">
        <v>168</v>
      </c>
      <c r="D46" s="7">
        <v>564.45</v>
      </c>
      <c r="E46" s="8">
        <f t="shared" si="0"/>
        <v>70</v>
      </c>
      <c r="F46" s="7">
        <v>844.65</v>
      </c>
      <c r="G46" s="9">
        <f t="shared" si="1"/>
        <v>59125.5</v>
      </c>
      <c r="H46" s="10">
        <f t="shared" si="2"/>
        <v>0.496412436885464</v>
      </c>
    </row>
    <row r="47" spans="2:8">
      <c r="B47" s="7">
        <v>17</v>
      </c>
      <c r="C47" s="7" t="s">
        <v>169</v>
      </c>
      <c r="D47" s="7">
        <v>1461.95</v>
      </c>
      <c r="E47" s="8">
        <f t="shared" si="0"/>
        <v>27</v>
      </c>
      <c r="F47" s="7">
        <v>1758.4</v>
      </c>
      <c r="G47" s="9">
        <f t="shared" si="1"/>
        <v>47476.8</v>
      </c>
      <c r="H47" s="10">
        <f t="shared" si="2"/>
        <v>0.202777112760354</v>
      </c>
    </row>
    <row r="48" spans="2:8">
      <c r="B48" s="7">
        <v>18</v>
      </c>
      <c r="C48" s="7" t="s">
        <v>170</v>
      </c>
      <c r="D48" s="7">
        <v>377.07</v>
      </c>
      <c r="E48" s="8">
        <f t="shared" si="0"/>
        <v>106</v>
      </c>
      <c r="F48" s="7">
        <v>537.3</v>
      </c>
      <c r="G48" s="9">
        <f t="shared" si="1"/>
        <v>56953.8</v>
      </c>
      <c r="H48" s="10">
        <f t="shared" si="2"/>
        <v>0.424934362319994</v>
      </c>
    </row>
    <row r="49" spans="2:8">
      <c r="B49" s="7">
        <v>19</v>
      </c>
      <c r="C49" s="7" t="s">
        <v>171</v>
      </c>
      <c r="D49" s="7">
        <v>608.4</v>
      </c>
      <c r="E49" s="8">
        <f t="shared" si="0"/>
        <v>65</v>
      </c>
      <c r="F49" s="7">
        <v>528.9</v>
      </c>
      <c r="G49" s="9">
        <f t="shared" si="1"/>
        <v>34378.5</v>
      </c>
      <c r="H49" s="10">
        <f t="shared" si="2"/>
        <v>-0.130670611439842</v>
      </c>
    </row>
    <row r="50" spans="2:8">
      <c r="B50" s="7">
        <v>20</v>
      </c>
      <c r="C50" s="7" t="s">
        <v>172</v>
      </c>
      <c r="D50" s="7">
        <v>59.65</v>
      </c>
      <c r="E50" s="8">
        <f t="shared" si="0"/>
        <v>670</v>
      </c>
      <c r="F50" s="7">
        <v>121.65</v>
      </c>
      <c r="G50" s="9">
        <f t="shared" si="1"/>
        <v>81505.5</v>
      </c>
      <c r="H50" s="10">
        <f t="shared" si="2"/>
        <v>1.03939647946354</v>
      </c>
    </row>
    <row r="51" spans="2:8">
      <c r="B51" s="7">
        <v>21</v>
      </c>
      <c r="C51" s="7" t="s">
        <v>173</v>
      </c>
      <c r="D51" s="7">
        <v>22.7</v>
      </c>
      <c r="E51" s="8">
        <f t="shared" si="0"/>
        <v>1762</v>
      </c>
      <c r="F51" s="7">
        <v>25.05</v>
      </c>
      <c r="G51" s="9">
        <f t="shared" si="1"/>
        <v>44138.1</v>
      </c>
      <c r="H51" s="10">
        <f t="shared" si="2"/>
        <v>0.10352422907489</v>
      </c>
    </row>
    <row r="52" spans="2:8">
      <c r="B52" s="7">
        <v>22</v>
      </c>
      <c r="C52" s="7" t="s">
        <v>174</v>
      </c>
      <c r="D52" s="7">
        <v>547.95</v>
      </c>
      <c r="E52" s="8">
        <f t="shared" si="0"/>
        <v>72</v>
      </c>
      <c r="F52" s="7">
        <v>827.7</v>
      </c>
      <c r="G52" s="9">
        <f t="shared" si="1"/>
        <v>59594.4</v>
      </c>
      <c r="H52" s="10">
        <f t="shared" si="2"/>
        <v>0.510539282781276</v>
      </c>
    </row>
    <row r="53" spans="2:8">
      <c r="B53" s="7">
        <v>23</v>
      </c>
      <c r="C53" s="7" t="s">
        <v>175</v>
      </c>
      <c r="D53" s="7">
        <v>282.95</v>
      </c>
      <c r="E53" s="8">
        <f t="shared" si="0"/>
        <v>141</v>
      </c>
      <c r="F53" s="7">
        <v>331.05</v>
      </c>
      <c r="G53" s="9">
        <f t="shared" si="1"/>
        <v>46678.05</v>
      </c>
      <c r="H53" s="10">
        <f t="shared" si="2"/>
        <v>0.16999469871002</v>
      </c>
    </row>
    <row r="54" spans="2:8">
      <c r="B54" s="7">
        <v>24</v>
      </c>
      <c r="C54" s="7" t="s">
        <v>176</v>
      </c>
      <c r="D54" s="7">
        <v>39.25</v>
      </c>
      <c r="E54" s="8">
        <f t="shared" si="0"/>
        <v>1019</v>
      </c>
      <c r="F54" s="7">
        <v>38.1</v>
      </c>
      <c r="G54" s="9">
        <f t="shared" si="1"/>
        <v>38823.9</v>
      </c>
      <c r="H54" s="10">
        <f t="shared" si="2"/>
        <v>-0.0292993630573248</v>
      </c>
    </row>
    <row r="55" spans="2:8">
      <c r="B55" s="7">
        <v>25</v>
      </c>
      <c r="C55" s="7" t="s">
        <v>177</v>
      </c>
      <c r="D55" s="7">
        <v>106.9</v>
      </c>
      <c r="E55" s="8">
        <f t="shared" si="0"/>
        <v>374</v>
      </c>
      <c r="F55" s="7">
        <v>109.6</v>
      </c>
      <c r="G55" s="9">
        <f t="shared" si="1"/>
        <v>40990.4</v>
      </c>
      <c r="H55" s="10">
        <f t="shared" si="2"/>
        <v>0.0252572497661365</v>
      </c>
    </row>
    <row r="56" spans="2:8">
      <c r="B56" s="3"/>
      <c r="C56" s="3"/>
      <c r="D56" s="3"/>
      <c r="E56" s="11"/>
      <c r="F56" s="3"/>
      <c r="G56" s="12">
        <f>SUM(G31:G55)</f>
        <v>1283550.1</v>
      </c>
      <c r="H56" s="13"/>
    </row>
    <row r="57" spans="2:8">
      <c r="B57" s="3"/>
      <c r="C57" s="1" t="s">
        <v>0</v>
      </c>
      <c r="D57" s="3"/>
      <c r="E57" s="11"/>
      <c r="F57" s="3"/>
      <c r="G57" s="14"/>
      <c r="H57" s="13"/>
    </row>
    <row r="58" ht="30" spans="2:8">
      <c r="B58" s="4" t="s">
        <v>1</v>
      </c>
      <c r="C58" s="4" t="s">
        <v>2</v>
      </c>
      <c r="D58" s="5" t="s">
        <v>3</v>
      </c>
      <c r="E58" s="4" t="s">
        <v>4</v>
      </c>
      <c r="F58" s="5" t="s">
        <v>5</v>
      </c>
      <c r="G58" s="4" t="s">
        <v>6</v>
      </c>
      <c r="H58" s="6" t="s">
        <v>7</v>
      </c>
    </row>
    <row r="59" spans="2:8">
      <c r="B59" s="7">
        <v>1</v>
      </c>
      <c r="C59" s="7" t="s">
        <v>178</v>
      </c>
      <c r="D59" s="7">
        <v>199</v>
      </c>
      <c r="E59" s="8">
        <f t="shared" si="0"/>
        <v>201</v>
      </c>
      <c r="F59" s="7">
        <v>220.05</v>
      </c>
      <c r="G59" s="9">
        <f t="shared" si="1"/>
        <v>44230.05</v>
      </c>
      <c r="H59" s="10">
        <f t="shared" si="2"/>
        <v>0.105778894472362</v>
      </c>
    </row>
    <row r="60" spans="2:8">
      <c r="B60" s="7">
        <v>2</v>
      </c>
      <c r="C60" s="7" t="s">
        <v>179</v>
      </c>
      <c r="D60" s="7">
        <v>128.45</v>
      </c>
      <c r="E60" s="8">
        <f t="shared" si="0"/>
        <v>311</v>
      </c>
      <c r="F60" s="7">
        <v>214.6</v>
      </c>
      <c r="G60" s="9">
        <f t="shared" si="1"/>
        <v>66740.6</v>
      </c>
      <c r="H60" s="10">
        <f t="shared" si="2"/>
        <v>0.670688984040483</v>
      </c>
    </row>
    <row r="61" spans="2:8">
      <c r="B61" s="7">
        <v>3</v>
      </c>
      <c r="C61" s="7" t="s">
        <v>180</v>
      </c>
      <c r="D61" s="7">
        <v>161</v>
      </c>
      <c r="E61" s="8">
        <f t="shared" si="0"/>
        <v>248</v>
      </c>
      <c r="F61" s="7">
        <v>297</v>
      </c>
      <c r="G61" s="9">
        <f t="shared" si="1"/>
        <v>73656</v>
      </c>
      <c r="H61" s="10">
        <f t="shared" si="2"/>
        <v>0.84472049689441</v>
      </c>
    </row>
    <row r="62" spans="2:8">
      <c r="B62" s="7">
        <v>4</v>
      </c>
      <c r="C62" s="7" t="s">
        <v>181</v>
      </c>
      <c r="D62" s="7">
        <v>111.73</v>
      </c>
      <c r="E62" s="8">
        <f t="shared" si="0"/>
        <v>358</v>
      </c>
      <c r="F62" s="7">
        <v>249</v>
      </c>
      <c r="G62" s="9">
        <f t="shared" si="1"/>
        <v>89142</v>
      </c>
      <c r="H62" s="10">
        <f t="shared" si="2"/>
        <v>1.22858677168173</v>
      </c>
    </row>
    <row r="63" spans="2:8">
      <c r="B63" s="7">
        <v>5</v>
      </c>
      <c r="C63" s="7" t="s">
        <v>182</v>
      </c>
      <c r="D63" s="7">
        <v>54.95</v>
      </c>
      <c r="E63" s="8">
        <f t="shared" si="0"/>
        <v>727</v>
      </c>
      <c r="F63" s="7">
        <v>34.35</v>
      </c>
      <c r="G63" s="9">
        <f t="shared" si="1"/>
        <v>24972.45</v>
      </c>
      <c r="H63" s="10">
        <f t="shared" si="2"/>
        <v>-0.374886260236579</v>
      </c>
    </row>
    <row r="64" spans="2:8">
      <c r="B64" s="7">
        <v>6</v>
      </c>
      <c r="C64" s="7" t="s">
        <v>183</v>
      </c>
      <c r="D64" s="7">
        <v>465.65</v>
      </c>
      <c r="E64" s="8">
        <f t="shared" si="0"/>
        <v>85</v>
      </c>
      <c r="F64" s="7">
        <v>439.9</v>
      </c>
      <c r="G64" s="9">
        <f t="shared" si="1"/>
        <v>37391.5</v>
      </c>
      <c r="H64" s="10">
        <f t="shared" si="2"/>
        <v>-0.0552990443466123</v>
      </c>
    </row>
    <row r="65" spans="2:8">
      <c r="B65" s="7">
        <v>7</v>
      </c>
      <c r="C65" s="7" t="s">
        <v>184</v>
      </c>
      <c r="D65" s="7">
        <v>38.75</v>
      </c>
      <c r="E65" s="8">
        <f t="shared" si="0"/>
        <v>1032</v>
      </c>
      <c r="F65" s="7">
        <v>52.65</v>
      </c>
      <c r="G65" s="9">
        <f t="shared" si="1"/>
        <v>54334.8</v>
      </c>
      <c r="H65" s="10">
        <f t="shared" si="2"/>
        <v>0.358709677419355</v>
      </c>
    </row>
    <row r="66" spans="2:8">
      <c r="B66" s="7">
        <v>8</v>
      </c>
      <c r="C66" s="7" t="s">
        <v>185</v>
      </c>
      <c r="D66" s="7">
        <v>164.65</v>
      </c>
      <c r="E66" s="8">
        <f t="shared" si="0"/>
        <v>242</v>
      </c>
      <c r="F66" s="7">
        <v>227.5</v>
      </c>
      <c r="G66" s="9">
        <f t="shared" si="1"/>
        <v>55055</v>
      </c>
      <c r="H66" s="10">
        <f t="shared" si="2"/>
        <v>0.381718797449135</v>
      </c>
    </row>
    <row r="67" spans="2:8">
      <c r="B67" s="7">
        <v>9</v>
      </c>
      <c r="C67" s="7" t="s">
        <v>186</v>
      </c>
      <c r="D67" s="7">
        <v>89.8</v>
      </c>
      <c r="E67" s="8">
        <f t="shared" ref="E67:E136" si="4">ROUNDDOWN(40000/D67,0)</f>
        <v>445</v>
      </c>
      <c r="F67" s="7">
        <v>157.2</v>
      </c>
      <c r="G67" s="9">
        <f t="shared" ref="G67:G136" si="5">E67*F67</f>
        <v>69954</v>
      </c>
      <c r="H67" s="10">
        <f t="shared" ref="H67:H136" si="6">(F67-D67)/D67</f>
        <v>0.750556792873051</v>
      </c>
    </row>
    <row r="68" spans="2:8">
      <c r="B68" s="7">
        <v>10</v>
      </c>
      <c r="C68" s="7" t="s">
        <v>187</v>
      </c>
      <c r="D68" s="7">
        <v>2908.15</v>
      </c>
      <c r="E68" s="8">
        <f t="shared" si="4"/>
        <v>13</v>
      </c>
      <c r="F68" s="7">
        <v>5065.1</v>
      </c>
      <c r="G68" s="9">
        <f t="shared" si="5"/>
        <v>65846.3</v>
      </c>
      <c r="H68" s="10">
        <f t="shared" si="6"/>
        <v>0.741691453329436</v>
      </c>
    </row>
    <row r="69" spans="2:8">
      <c r="B69" s="7">
        <v>11</v>
      </c>
      <c r="C69" s="7" t="s">
        <v>112</v>
      </c>
      <c r="D69" s="7">
        <v>57.35</v>
      </c>
      <c r="E69" s="8">
        <f t="shared" si="4"/>
        <v>697</v>
      </c>
      <c r="F69" s="7">
        <v>70.05</v>
      </c>
      <c r="G69" s="9">
        <f t="shared" si="5"/>
        <v>48824.85</v>
      </c>
      <c r="H69" s="10">
        <f t="shared" si="6"/>
        <v>0.221447253705318</v>
      </c>
    </row>
    <row r="70" spans="2:8">
      <c r="B70" s="7">
        <v>12</v>
      </c>
      <c r="C70" s="7" t="s">
        <v>188</v>
      </c>
      <c r="D70" s="7">
        <v>295</v>
      </c>
      <c r="E70" s="8">
        <f t="shared" si="4"/>
        <v>135</v>
      </c>
      <c r="F70" s="7">
        <v>262.95</v>
      </c>
      <c r="G70" s="9">
        <f t="shared" si="5"/>
        <v>35498.25</v>
      </c>
      <c r="H70" s="10">
        <f t="shared" si="6"/>
        <v>-0.10864406779661</v>
      </c>
    </row>
    <row r="71" spans="2:8">
      <c r="B71" s="7">
        <v>13</v>
      </c>
      <c r="C71" s="7" t="s">
        <v>189</v>
      </c>
      <c r="D71" s="7">
        <v>292.95</v>
      </c>
      <c r="E71" s="8">
        <f t="shared" si="4"/>
        <v>136</v>
      </c>
      <c r="F71" s="7">
        <v>494</v>
      </c>
      <c r="G71" s="9">
        <f t="shared" si="5"/>
        <v>67184</v>
      </c>
      <c r="H71" s="10">
        <f t="shared" si="6"/>
        <v>0.686294589520396</v>
      </c>
    </row>
    <row r="72" spans="2:8">
      <c r="B72" s="7">
        <v>14</v>
      </c>
      <c r="C72" s="7" t="s">
        <v>190</v>
      </c>
      <c r="D72" s="7">
        <v>370.45</v>
      </c>
      <c r="E72" s="8">
        <f t="shared" si="4"/>
        <v>107</v>
      </c>
      <c r="F72" s="7">
        <v>497.7</v>
      </c>
      <c r="G72" s="9">
        <f t="shared" si="5"/>
        <v>53253.9</v>
      </c>
      <c r="H72" s="10">
        <f t="shared" si="6"/>
        <v>0.343501147253341</v>
      </c>
    </row>
    <row r="73" spans="2:8">
      <c r="B73" s="7">
        <v>15</v>
      </c>
      <c r="C73" s="7" t="s">
        <v>191</v>
      </c>
      <c r="D73" s="7">
        <v>80.95</v>
      </c>
      <c r="E73" s="8">
        <f t="shared" si="4"/>
        <v>494</v>
      </c>
      <c r="F73" s="7">
        <v>132.7</v>
      </c>
      <c r="G73" s="9">
        <f t="shared" si="5"/>
        <v>65553.8</v>
      </c>
      <c r="H73" s="10">
        <f t="shared" si="6"/>
        <v>0.63928350833848</v>
      </c>
    </row>
    <row r="74" spans="2:8">
      <c r="B74" s="7">
        <v>16</v>
      </c>
      <c r="C74" s="7" t="s">
        <v>192</v>
      </c>
      <c r="D74" s="7">
        <v>87.6</v>
      </c>
      <c r="E74" s="8">
        <f t="shared" si="4"/>
        <v>456</v>
      </c>
      <c r="F74" s="7">
        <v>84.35</v>
      </c>
      <c r="G74" s="9">
        <f t="shared" si="5"/>
        <v>38463.6</v>
      </c>
      <c r="H74" s="10">
        <f t="shared" si="6"/>
        <v>-0.0371004566210046</v>
      </c>
    </row>
    <row r="75" spans="2:8">
      <c r="B75" s="7">
        <v>17</v>
      </c>
      <c r="C75" s="7" t="s">
        <v>193</v>
      </c>
      <c r="D75" s="7">
        <v>611.85</v>
      </c>
      <c r="E75" s="8">
        <f t="shared" si="4"/>
        <v>65</v>
      </c>
      <c r="F75" s="7">
        <v>908.05</v>
      </c>
      <c r="G75" s="9">
        <f t="shared" si="5"/>
        <v>59023.25</v>
      </c>
      <c r="H75" s="10">
        <f t="shared" si="6"/>
        <v>0.484105581433358</v>
      </c>
    </row>
    <row r="76" spans="2:8">
      <c r="B76" s="7">
        <v>18</v>
      </c>
      <c r="C76" s="7" t="s">
        <v>194</v>
      </c>
      <c r="D76" s="7">
        <v>2005.7</v>
      </c>
      <c r="E76" s="8">
        <f t="shared" si="4"/>
        <v>19</v>
      </c>
      <c r="F76" s="7">
        <v>2534.9</v>
      </c>
      <c r="G76" s="9">
        <f t="shared" si="5"/>
        <v>48163.1</v>
      </c>
      <c r="H76" s="10">
        <f t="shared" si="6"/>
        <v>0.263848033105649</v>
      </c>
    </row>
    <row r="77" spans="2:8">
      <c r="B77" s="7">
        <v>19</v>
      </c>
      <c r="C77" s="7" t="s">
        <v>195</v>
      </c>
      <c r="D77" s="7">
        <v>598.75</v>
      </c>
      <c r="E77" s="8">
        <f t="shared" si="4"/>
        <v>66</v>
      </c>
      <c r="F77" s="7">
        <v>731.55</v>
      </c>
      <c r="G77" s="9">
        <f t="shared" si="5"/>
        <v>48282.3</v>
      </c>
      <c r="H77" s="10">
        <f t="shared" si="6"/>
        <v>0.221795407098121</v>
      </c>
    </row>
    <row r="78" spans="2:8">
      <c r="B78" s="7">
        <v>20</v>
      </c>
      <c r="C78" s="7" t="s">
        <v>196</v>
      </c>
      <c r="D78" s="7">
        <v>111.05</v>
      </c>
      <c r="E78" s="8">
        <f t="shared" si="4"/>
        <v>360</v>
      </c>
      <c r="F78" s="7">
        <v>83.7</v>
      </c>
      <c r="G78" s="9">
        <f t="shared" si="5"/>
        <v>30132</v>
      </c>
      <c r="H78" s="10">
        <f t="shared" si="6"/>
        <v>-0.246285457001351</v>
      </c>
    </row>
    <row r="79" spans="2:8">
      <c r="B79" s="7">
        <v>21</v>
      </c>
      <c r="C79" s="7" t="s">
        <v>197</v>
      </c>
      <c r="D79" s="7">
        <v>94.05</v>
      </c>
      <c r="E79" s="8">
        <f t="shared" si="4"/>
        <v>425</v>
      </c>
      <c r="F79" s="7">
        <v>78</v>
      </c>
      <c r="G79" s="9">
        <f t="shared" si="5"/>
        <v>33150</v>
      </c>
      <c r="H79" s="10">
        <f t="shared" si="6"/>
        <v>-0.170653907496013</v>
      </c>
    </row>
    <row r="80" spans="2:8">
      <c r="B80" s="7">
        <v>22</v>
      </c>
      <c r="C80" s="7" t="s">
        <v>140</v>
      </c>
      <c r="D80" s="7">
        <v>196.95</v>
      </c>
      <c r="E80" s="8">
        <f t="shared" si="4"/>
        <v>203</v>
      </c>
      <c r="F80" s="7">
        <v>324.35</v>
      </c>
      <c r="G80" s="9">
        <f t="shared" si="5"/>
        <v>65843.05</v>
      </c>
      <c r="H80" s="10">
        <f t="shared" si="6"/>
        <v>0.646864686468647</v>
      </c>
    </row>
    <row r="81" spans="2:8">
      <c r="B81" s="7">
        <v>23</v>
      </c>
      <c r="C81" s="7" t="s">
        <v>196</v>
      </c>
      <c r="D81" s="7">
        <v>111.05</v>
      </c>
      <c r="E81" s="8">
        <f t="shared" si="4"/>
        <v>360</v>
      </c>
      <c r="F81" s="7">
        <v>83.7</v>
      </c>
      <c r="G81" s="9">
        <f t="shared" si="5"/>
        <v>30132</v>
      </c>
      <c r="H81" s="10">
        <f t="shared" si="6"/>
        <v>-0.246285457001351</v>
      </c>
    </row>
    <row r="82" spans="2:8">
      <c r="B82" s="7">
        <v>24</v>
      </c>
      <c r="C82" s="7" t="s">
        <v>198</v>
      </c>
      <c r="D82" s="7">
        <v>66.8</v>
      </c>
      <c r="E82" s="8">
        <f t="shared" si="4"/>
        <v>598</v>
      </c>
      <c r="F82" s="7">
        <v>163.35</v>
      </c>
      <c r="G82" s="9">
        <f t="shared" si="5"/>
        <v>97683.3</v>
      </c>
      <c r="H82" s="10">
        <f t="shared" si="6"/>
        <v>1.44535928143713</v>
      </c>
    </row>
    <row r="83" spans="2:8">
      <c r="B83" s="7">
        <v>25</v>
      </c>
      <c r="C83" s="7" t="s">
        <v>199</v>
      </c>
      <c r="D83" s="7">
        <v>191</v>
      </c>
      <c r="E83" s="8">
        <f t="shared" si="4"/>
        <v>209</v>
      </c>
      <c r="F83" s="7">
        <v>241</v>
      </c>
      <c r="G83" s="9">
        <f t="shared" si="5"/>
        <v>50369</v>
      </c>
      <c r="H83" s="10">
        <f t="shared" si="6"/>
        <v>0.261780104712042</v>
      </c>
    </row>
    <row r="84" spans="2:8">
      <c r="B84" s="3"/>
      <c r="C84" s="3"/>
      <c r="D84" s="3"/>
      <c r="E84" s="11"/>
      <c r="F84" s="3"/>
      <c r="G84" s="12">
        <f>SUM(G59:G83)</f>
        <v>1352879.1</v>
      </c>
      <c r="H84" s="13"/>
    </row>
    <row r="85" spans="2:8">
      <c r="B85" s="3"/>
      <c r="C85" s="1" t="s">
        <v>0</v>
      </c>
      <c r="D85" s="3"/>
      <c r="E85" s="11"/>
      <c r="F85" s="3"/>
      <c r="G85" s="14"/>
      <c r="H85" s="13"/>
    </row>
    <row r="86" ht="30" spans="2:8">
      <c r="B86" s="4" t="s">
        <v>1</v>
      </c>
      <c r="C86" s="4" t="s">
        <v>2</v>
      </c>
      <c r="D86" s="5" t="s">
        <v>3</v>
      </c>
      <c r="E86" s="4" t="s">
        <v>4</v>
      </c>
      <c r="F86" s="5" t="s">
        <v>5</v>
      </c>
      <c r="G86" s="4" t="s">
        <v>6</v>
      </c>
      <c r="H86" s="6" t="s">
        <v>7</v>
      </c>
    </row>
    <row r="87" spans="2:8">
      <c r="B87" s="7">
        <v>1</v>
      </c>
      <c r="C87" s="7" t="s">
        <v>200</v>
      </c>
      <c r="D87" s="7">
        <v>236.4</v>
      </c>
      <c r="E87" s="8">
        <f t="shared" si="4"/>
        <v>169</v>
      </c>
      <c r="F87" s="7">
        <v>579.8</v>
      </c>
      <c r="G87" s="9">
        <f t="shared" si="5"/>
        <v>97986.2</v>
      </c>
      <c r="H87" s="10">
        <f t="shared" si="6"/>
        <v>1.45262267343486</v>
      </c>
    </row>
    <row r="88" spans="2:8">
      <c r="B88" s="7">
        <v>2</v>
      </c>
      <c r="C88" s="7" t="s">
        <v>171</v>
      </c>
      <c r="D88" s="7">
        <v>608.4</v>
      </c>
      <c r="E88" s="8">
        <f t="shared" si="4"/>
        <v>65</v>
      </c>
      <c r="F88" s="7">
        <v>528.9</v>
      </c>
      <c r="G88" s="9">
        <f t="shared" si="5"/>
        <v>34378.5</v>
      </c>
      <c r="H88" s="10">
        <f t="shared" si="6"/>
        <v>-0.130670611439842</v>
      </c>
    </row>
    <row r="89" spans="2:8">
      <c r="B89" s="7">
        <v>3</v>
      </c>
      <c r="C89" s="7" t="s">
        <v>32</v>
      </c>
      <c r="D89" s="7">
        <v>64.25</v>
      </c>
      <c r="E89" s="8">
        <f t="shared" si="4"/>
        <v>622</v>
      </c>
      <c r="F89" s="7">
        <v>57.35</v>
      </c>
      <c r="G89" s="9">
        <f t="shared" si="5"/>
        <v>35671.7</v>
      </c>
      <c r="H89" s="10">
        <f t="shared" si="6"/>
        <v>-0.107392996108949</v>
      </c>
    </row>
    <row r="90" spans="2:8">
      <c r="B90" s="7">
        <v>4</v>
      </c>
      <c r="C90" s="7" t="s">
        <v>201</v>
      </c>
      <c r="D90" s="7">
        <v>544.8</v>
      </c>
      <c r="E90" s="8">
        <f t="shared" si="4"/>
        <v>73</v>
      </c>
      <c r="F90" s="7">
        <v>522.2</v>
      </c>
      <c r="G90" s="9">
        <f t="shared" si="5"/>
        <v>38120.6</v>
      </c>
      <c r="H90" s="10">
        <f t="shared" si="6"/>
        <v>-0.041483113069016</v>
      </c>
    </row>
    <row r="91" spans="2:8">
      <c r="B91" s="7">
        <v>5</v>
      </c>
      <c r="C91" s="7" t="s">
        <v>202</v>
      </c>
      <c r="D91" s="7">
        <v>22.55</v>
      </c>
      <c r="E91" s="8">
        <f t="shared" si="4"/>
        <v>1773</v>
      </c>
      <c r="F91" s="7">
        <v>41.65</v>
      </c>
      <c r="G91" s="9">
        <f t="shared" si="5"/>
        <v>73845.45</v>
      </c>
      <c r="H91" s="10">
        <f t="shared" si="6"/>
        <v>0.847006651884701</v>
      </c>
    </row>
    <row r="92" spans="2:8">
      <c r="B92" s="7">
        <v>6</v>
      </c>
      <c r="C92" s="7" t="s">
        <v>203</v>
      </c>
      <c r="D92" s="7">
        <v>185.2</v>
      </c>
      <c r="E92" s="8">
        <f t="shared" si="4"/>
        <v>215</v>
      </c>
      <c r="F92" s="7">
        <v>537.6</v>
      </c>
      <c r="G92" s="9">
        <f t="shared" si="5"/>
        <v>115584</v>
      </c>
      <c r="H92" s="10">
        <f t="shared" si="6"/>
        <v>1.90280777537797</v>
      </c>
    </row>
    <row r="93" spans="2:8">
      <c r="B93" s="7">
        <v>7</v>
      </c>
      <c r="C93" s="7" t="s">
        <v>204</v>
      </c>
      <c r="D93" s="7">
        <v>32.2</v>
      </c>
      <c r="E93" s="8">
        <f t="shared" si="4"/>
        <v>1242</v>
      </c>
      <c r="F93" s="7">
        <v>29.4</v>
      </c>
      <c r="G93" s="9">
        <f t="shared" si="5"/>
        <v>36514.8</v>
      </c>
      <c r="H93" s="10">
        <f t="shared" si="6"/>
        <v>-0.0869565217391306</v>
      </c>
    </row>
    <row r="94" spans="2:8">
      <c r="B94" s="7">
        <v>8</v>
      </c>
      <c r="C94" s="7" t="s">
        <v>162</v>
      </c>
      <c r="D94" s="7">
        <v>31.15</v>
      </c>
      <c r="E94" s="8">
        <f t="shared" si="4"/>
        <v>1284</v>
      </c>
      <c r="F94" s="7">
        <v>45.1</v>
      </c>
      <c r="G94" s="9">
        <f t="shared" si="5"/>
        <v>57908.4</v>
      </c>
      <c r="H94" s="10">
        <f t="shared" si="6"/>
        <v>0.447833065810594</v>
      </c>
    </row>
    <row r="95" spans="2:8">
      <c r="B95" s="7">
        <v>9</v>
      </c>
      <c r="C95" s="7" t="s">
        <v>205</v>
      </c>
      <c r="D95" s="7">
        <v>356.55</v>
      </c>
      <c r="E95" s="8">
        <f t="shared" si="4"/>
        <v>112</v>
      </c>
      <c r="F95" s="7">
        <v>336.4</v>
      </c>
      <c r="G95" s="9">
        <f t="shared" si="5"/>
        <v>37676.8</v>
      </c>
      <c r="H95" s="10">
        <f t="shared" si="6"/>
        <v>-0.056513812929463</v>
      </c>
    </row>
    <row r="96" spans="2:8">
      <c r="B96" s="7">
        <v>10</v>
      </c>
      <c r="C96" s="7" t="s">
        <v>206</v>
      </c>
      <c r="D96" s="7">
        <v>1329.7</v>
      </c>
      <c r="E96" s="8">
        <f t="shared" si="4"/>
        <v>30</v>
      </c>
      <c r="F96" s="7">
        <v>2188.9</v>
      </c>
      <c r="G96" s="9">
        <f t="shared" si="5"/>
        <v>65667</v>
      </c>
      <c r="H96" s="10">
        <f t="shared" si="6"/>
        <v>0.646160788147703</v>
      </c>
    </row>
    <row r="97" spans="2:8">
      <c r="B97" s="7">
        <v>11</v>
      </c>
      <c r="C97" s="7" t="s">
        <v>207</v>
      </c>
      <c r="D97" s="7">
        <v>57.25</v>
      </c>
      <c r="E97" s="8">
        <f t="shared" si="4"/>
        <v>698</v>
      </c>
      <c r="F97" s="7">
        <v>55.5</v>
      </c>
      <c r="G97" s="9">
        <f t="shared" si="5"/>
        <v>38739</v>
      </c>
      <c r="H97" s="10">
        <f t="shared" si="6"/>
        <v>-0.0305676855895196</v>
      </c>
    </row>
    <row r="98" spans="2:8">
      <c r="B98" s="7">
        <v>12</v>
      </c>
      <c r="C98" s="7" t="s">
        <v>208</v>
      </c>
      <c r="D98" s="7">
        <v>141.35</v>
      </c>
      <c r="E98" s="8">
        <f t="shared" si="4"/>
        <v>282</v>
      </c>
      <c r="F98" s="7">
        <v>190.9</v>
      </c>
      <c r="G98" s="9">
        <f t="shared" si="5"/>
        <v>53833.8</v>
      </c>
      <c r="H98" s="10">
        <f t="shared" si="6"/>
        <v>0.350548284400425</v>
      </c>
    </row>
    <row r="99" spans="2:8">
      <c r="B99" s="7">
        <v>13</v>
      </c>
      <c r="C99" s="7" t="s">
        <v>61</v>
      </c>
      <c r="D99" s="7">
        <v>944.12</v>
      </c>
      <c r="E99" s="8">
        <f t="shared" si="4"/>
        <v>42</v>
      </c>
      <c r="F99" s="7">
        <v>1084.48</v>
      </c>
      <c r="G99" s="9">
        <f t="shared" si="5"/>
        <v>45548.16</v>
      </c>
      <c r="H99" s="10">
        <f t="shared" si="6"/>
        <v>0.148667542261577</v>
      </c>
    </row>
    <row r="100" spans="2:8">
      <c r="B100" s="7">
        <v>14</v>
      </c>
      <c r="C100" s="7" t="s">
        <v>209</v>
      </c>
      <c r="D100" s="7">
        <v>125.7</v>
      </c>
      <c r="E100" s="8">
        <f t="shared" si="4"/>
        <v>318</v>
      </c>
      <c r="F100" s="7">
        <v>143.15</v>
      </c>
      <c r="G100" s="9">
        <f t="shared" si="5"/>
        <v>45521.7</v>
      </c>
      <c r="H100" s="10">
        <f t="shared" si="6"/>
        <v>0.138822593476531</v>
      </c>
    </row>
    <row r="101" spans="2:8">
      <c r="B101" s="7">
        <v>15</v>
      </c>
      <c r="C101" s="7" t="s">
        <v>210</v>
      </c>
      <c r="D101" s="7">
        <v>285.7</v>
      </c>
      <c r="E101" s="8">
        <f t="shared" si="4"/>
        <v>140</v>
      </c>
      <c r="F101" s="7">
        <v>654</v>
      </c>
      <c r="G101" s="9">
        <f t="shared" si="5"/>
        <v>91560</v>
      </c>
      <c r="H101" s="10">
        <f t="shared" si="6"/>
        <v>1.28911445572279</v>
      </c>
    </row>
    <row r="102" spans="2:8">
      <c r="B102" s="7">
        <v>16</v>
      </c>
      <c r="C102" s="7" t="s">
        <v>211</v>
      </c>
      <c r="D102" s="7">
        <v>37.05</v>
      </c>
      <c r="E102" s="8">
        <f t="shared" si="4"/>
        <v>1079</v>
      </c>
      <c r="F102" s="7">
        <v>77.7</v>
      </c>
      <c r="G102" s="9">
        <f t="shared" si="5"/>
        <v>83838.3</v>
      </c>
      <c r="H102" s="10">
        <f t="shared" si="6"/>
        <v>1.09716599190283</v>
      </c>
    </row>
    <row r="103" spans="2:8">
      <c r="B103" s="7">
        <v>17</v>
      </c>
      <c r="C103" s="7" t="s">
        <v>212</v>
      </c>
      <c r="D103" s="7">
        <v>60.95</v>
      </c>
      <c r="E103" s="8">
        <f t="shared" si="4"/>
        <v>656</v>
      </c>
      <c r="F103" s="7">
        <v>86</v>
      </c>
      <c r="G103" s="9">
        <f t="shared" si="5"/>
        <v>56416</v>
      </c>
      <c r="H103" s="10">
        <f t="shared" si="6"/>
        <v>0.410992616899098</v>
      </c>
    </row>
    <row r="104" spans="2:8">
      <c r="B104" s="7">
        <v>18</v>
      </c>
      <c r="C104" s="7" t="s">
        <v>213</v>
      </c>
      <c r="D104" s="7">
        <v>313.8</v>
      </c>
      <c r="E104" s="8">
        <f t="shared" si="4"/>
        <v>127</v>
      </c>
      <c r="F104" s="7">
        <v>382.1</v>
      </c>
      <c r="G104" s="9">
        <f t="shared" si="5"/>
        <v>48526.7</v>
      </c>
      <c r="H104" s="10">
        <f t="shared" si="6"/>
        <v>0.217654557042702</v>
      </c>
    </row>
    <row r="105" spans="2:8">
      <c r="B105" s="7">
        <v>19</v>
      </c>
      <c r="C105" s="7" t="s">
        <v>214</v>
      </c>
      <c r="D105" s="7">
        <v>308.9</v>
      </c>
      <c r="E105" s="8">
        <f t="shared" si="4"/>
        <v>129</v>
      </c>
      <c r="F105" s="7">
        <v>579.25</v>
      </c>
      <c r="G105" s="9">
        <f t="shared" si="5"/>
        <v>74723.25</v>
      </c>
      <c r="H105" s="10">
        <f t="shared" si="6"/>
        <v>0.875202330851408</v>
      </c>
    </row>
    <row r="106" spans="2:8">
      <c r="B106" s="7">
        <v>20</v>
      </c>
      <c r="C106" s="7" t="s">
        <v>215</v>
      </c>
      <c r="D106" s="7">
        <v>785.3</v>
      </c>
      <c r="E106" s="8">
        <f t="shared" si="4"/>
        <v>50</v>
      </c>
      <c r="F106" s="7">
        <v>1028.25</v>
      </c>
      <c r="G106" s="9">
        <f t="shared" si="5"/>
        <v>51412.5</v>
      </c>
      <c r="H106" s="10">
        <f t="shared" si="6"/>
        <v>0.309372214440341</v>
      </c>
    </row>
    <row r="107" spans="2:8">
      <c r="B107" s="7">
        <v>21</v>
      </c>
      <c r="C107" s="7" t="s">
        <v>216</v>
      </c>
      <c r="D107" s="7">
        <v>56.75</v>
      </c>
      <c r="E107" s="8">
        <f t="shared" si="4"/>
        <v>704</v>
      </c>
      <c r="F107" s="7">
        <v>64.4</v>
      </c>
      <c r="G107" s="9">
        <f t="shared" si="5"/>
        <v>45337.6</v>
      </c>
      <c r="H107" s="10">
        <f t="shared" si="6"/>
        <v>0.134801762114538</v>
      </c>
    </row>
    <row r="108" spans="2:8">
      <c r="B108" s="7">
        <v>22</v>
      </c>
      <c r="C108" s="7" t="s">
        <v>217</v>
      </c>
      <c r="D108" s="7">
        <v>1533.65</v>
      </c>
      <c r="E108" s="8">
        <f t="shared" si="4"/>
        <v>26</v>
      </c>
      <c r="F108" s="7">
        <v>1710.4</v>
      </c>
      <c r="G108" s="9">
        <f t="shared" si="5"/>
        <v>44470.4</v>
      </c>
      <c r="H108" s="10">
        <f t="shared" si="6"/>
        <v>0.115247937925863</v>
      </c>
    </row>
    <row r="109" spans="2:8">
      <c r="B109" s="7">
        <v>23</v>
      </c>
      <c r="C109" s="7" t="s">
        <v>119</v>
      </c>
      <c r="D109" s="7">
        <v>237.05</v>
      </c>
      <c r="E109" s="8">
        <f t="shared" si="4"/>
        <v>168</v>
      </c>
      <c r="F109" s="7">
        <v>290.05</v>
      </c>
      <c r="G109" s="9">
        <f t="shared" si="5"/>
        <v>48728.4</v>
      </c>
      <c r="H109" s="10">
        <f t="shared" si="6"/>
        <v>0.223581522885467</v>
      </c>
    </row>
    <row r="110" spans="2:8">
      <c r="B110" s="7">
        <v>24</v>
      </c>
      <c r="C110" s="7" t="s">
        <v>218</v>
      </c>
      <c r="D110" s="7">
        <v>21.45</v>
      </c>
      <c r="E110" s="8">
        <f t="shared" si="4"/>
        <v>1864</v>
      </c>
      <c r="F110" s="7">
        <v>19.9</v>
      </c>
      <c r="G110" s="9">
        <f t="shared" si="5"/>
        <v>37093.6</v>
      </c>
      <c r="H110" s="10">
        <f t="shared" si="6"/>
        <v>-0.0722610722610723</v>
      </c>
    </row>
    <row r="111" spans="2:8">
      <c r="B111" s="7">
        <v>25</v>
      </c>
      <c r="C111" s="7" t="s">
        <v>219</v>
      </c>
      <c r="D111" s="7">
        <v>84.45</v>
      </c>
      <c r="E111" s="8">
        <f t="shared" si="4"/>
        <v>473</v>
      </c>
      <c r="F111" s="7">
        <v>85.95</v>
      </c>
      <c r="G111" s="9">
        <f t="shared" si="5"/>
        <v>40654.35</v>
      </c>
      <c r="H111" s="10">
        <f t="shared" si="6"/>
        <v>0.0177619893428064</v>
      </c>
    </row>
    <row r="112" spans="2:8">
      <c r="B112" s="3"/>
      <c r="C112" s="3"/>
      <c r="D112" s="3"/>
      <c r="E112" s="11"/>
      <c r="F112" s="3"/>
      <c r="G112" s="12">
        <f>SUM(G87:G111)</f>
        <v>1399757.21</v>
      </c>
      <c r="H112" s="13"/>
    </row>
    <row r="113" spans="2:8">
      <c r="B113" s="3"/>
      <c r="C113" s="1" t="s">
        <v>0</v>
      </c>
      <c r="D113" s="3"/>
      <c r="E113" s="11"/>
      <c r="F113" s="3"/>
      <c r="G113" s="14"/>
      <c r="H113" s="13"/>
    </row>
    <row r="114" ht="30" spans="2:8">
      <c r="B114" s="4" t="s">
        <v>1</v>
      </c>
      <c r="C114" s="4" t="s">
        <v>2</v>
      </c>
      <c r="D114" s="5" t="s">
        <v>3</v>
      </c>
      <c r="E114" s="4" t="s">
        <v>4</v>
      </c>
      <c r="F114" s="5" t="s">
        <v>5</v>
      </c>
      <c r="G114" s="4" t="s">
        <v>6</v>
      </c>
      <c r="H114" s="6" t="s">
        <v>7</v>
      </c>
    </row>
    <row r="115" spans="2:8">
      <c r="B115" s="7">
        <v>1</v>
      </c>
      <c r="C115" s="7" t="s">
        <v>220</v>
      </c>
      <c r="D115" s="7">
        <v>199.65</v>
      </c>
      <c r="E115" s="8">
        <f t="shared" si="4"/>
        <v>200</v>
      </c>
      <c r="F115" s="7">
        <v>123.95</v>
      </c>
      <c r="G115" s="9">
        <f t="shared" si="5"/>
        <v>24790</v>
      </c>
      <c r="H115" s="10">
        <f t="shared" si="6"/>
        <v>-0.37916353618833</v>
      </c>
    </row>
    <row r="116" spans="2:8">
      <c r="B116" s="7">
        <v>2</v>
      </c>
      <c r="C116" s="7" t="s">
        <v>24</v>
      </c>
      <c r="D116" s="7">
        <v>239.1</v>
      </c>
      <c r="E116" s="8">
        <f t="shared" si="4"/>
        <v>167</v>
      </c>
      <c r="F116" s="7">
        <v>698.4</v>
      </c>
      <c r="G116" s="9">
        <f t="shared" si="5"/>
        <v>116632.8</v>
      </c>
      <c r="H116" s="10">
        <f t="shared" si="6"/>
        <v>1.92095357590966</v>
      </c>
    </row>
    <row r="117" spans="2:8">
      <c r="B117" s="7">
        <v>3</v>
      </c>
      <c r="C117" s="7" t="s">
        <v>221</v>
      </c>
      <c r="D117" s="7">
        <v>62.55</v>
      </c>
      <c r="E117" s="8">
        <f t="shared" si="4"/>
        <v>639</v>
      </c>
      <c r="F117" s="7">
        <v>76.8</v>
      </c>
      <c r="G117" s="9">
        <f t="shared" si="5"/>
        <v>49075.2</v>
      </c>
      <c r="H117" s="10">
        <f t="shared" si="6"/>
        <v>0.227817745803357</v>
      </c>
    </row>
    <row r="118" spans="2:8">
      <c r="B118" s="7">
        <v>4</v>
      </c>
      <c r="C118" s="7" t="s">
        <v>48</v>
      </c>
      <c r="D118" s="7">
        <v>1028.65</v>
      </c>
      <c r="E118" s="8">
        <f t="shared" si="4"/>
        <v>38</v>
      </c>
      <c r="F118" s="7">
        <v>1167.85</v>
      </c>
      <c r="G118" s="9">
        <f t="shared" si="5"/>
        <v>44378.3</v>
      </c>
      <c r="H118" s="10">
        <f t="shared" si="6"/>
        <v>0.135322996160015</v>
      </c>
    </row>
    <row r="119" spans="2:8">
      <c r="B119" s="7">
        <v>5</v>
      </c>
      <c r="C119" s="7" t="s">
        <v>222</v>
      </c>
      <c r="D119" s="7">
        <v>268.9</v>
      </c>
      <c r="E119" s="8">
        <f t="shared" si="4"/>
        <v>148</v>
      </c>
      <c r="F119" s="7">
        <v>317.9</v>
      </c>
      <c r="G119" s="9">
        <f t="shared" si="5"/>
        <v>47049.2</v>
      </c>
      <c r="H119" s="10">
        <f t="shared" si="6"/>
        <v>0.182223875046486</v>
      </c>
    </row>
    <row r="120" spans="2:8">
      <c r="B120" s="7">
        <v>6</v>
      </c>
      <c r="C120" s="7" t="s">
        <v>223</v>
      </c>
      <c r="D120" s="7">
        <v>116.08</v>
      </c>
      <c r="E120" s="8">
        <f t="shared" si="4"/>
        <v>344</v>
      </c>
      <c r="F120" s="7">
        <v>167.55</v>
      </c>
      <c r="G120" s="9">
        <f t="shared" si="5"/>
        <v>57637.2</v>
      </c>
      <c r="H120" s="10">
        <f t="shared" si="6"/>
        <v>0.443401102687802</v>
      </c>
    </row>
    <row r="121" spans="2:8">
      <c r="B121" s="7">
        <v>7</v>
      </c>
      <c r="C121" s="7" t="s">
        <v>224</v>
      </c>
      <c r="D121" s="7">
        <v>631.6</v>
      </c>
      <c r="E121" s="8">
        <f t="shared" si="4"/>
        <v>63</v>
      </c>
      <c r="F121" s="7">
        <v>1070.6</v>
      </c>
      <c r="G121" s="9">
        <f t="shared" si="5"/>
        <v>67447.8</v>
      </c>
      <c r="H121" s="10">
        <f t="shared" si="6"/>
        <v>0.695060164661178</v>
      </c>
    </row>
    <row r="122" spans="2:8">
      <c r="B122" s="7">
        <v>8</v>
      </c>
      <c r="C122" s="7" t="s">
        <v>225</v>
      </c>
      <c r="D122" s="7">
        <v>47.15</v>
      </c>
      <c r="E122" s="8">
        <f t="shared" si="4"/>
        <v>848</v>
      </c>
      <c r="F122" s="7">
        <v>37.4</v>
      </c>
      <c r="G122" s="9">
        <f t="shared" si="5"/>
        <v>31715.2</v>
      </c>
      <c r="H122" s="10">
        <f t="shared" si="6"/>
        <v>-0.2067868504772</v>
      </c>
    </row>
    <row r="123" spans="2:8">
      <c r="B123" s="7">
        <v>9</v>
      </c>
      <c r="C123" s="7" t="s">
        <v>226</v>
      </c>
      <c r="D123" s="7">
        <v>57.1</v>
      </c>
      <c r="E123" s="8">
        <f t="shared" si="4"/>
        <v>700</v>
      </c>
      <c r="F123" s="7">
        <v>106.95</v>
      </c>
      <c r="G123" s="9">
        <f t="shared" si="5"/>
        <v>74865</v>
      </c>
      <c r="H123" s="10">
        <f t="shared" si="6"/>
        <v>0.873029772329247</v>
      </c>
    </row>
    <row r="124" spans="2:8">
      <c r="B124" s="7">
        <v>10</v>
      </c>
      <c r="C124" s="7" t="s">
        <v>227</v>
      </c>
      <c r="D124" s="7">
        <v>675.75</v>
      </c>
      <c r="E124" s="8">
        <f t="shared" si="4"/>
        <v>59</v>
      </c>
      <c r="F124" s="7">
        <v>1301.25</v>
      </c>
      <c r="G124" s="9">
        <f t="shared" si="5"/>
        <v>76773.75</v>
      </c>
      <c r="H124" s="10">
        <f t="shared" si="6"/>
        <v>0.925638179800222</v>
      </c>
    </row>
    <row r="125" spans="2:8">
      <c r="B125" s="7">
        <v>11</v>
      </c>
      <c r="C125" s="7" t="s">
        <v>228</v>
      </c>
      <c r="D125" s="7">
        <v>465.8</v>
      </c>
      <c r="E125" s="8">
        <f t="shared" si="4"/>
        <v>85</v>
      </c>
      <c r="F125" s="7">
        <v>943.85</v>
      </c>
      <c r="G125" s="9">
        <f t="shared" si="5"/>
        <v>80227.25</v>
      </c>
      <c r="H125" s="10">
        <f t="shared" si="6"/>
        <v>1.02629884070416</v>
      </c>
    </row>
    <row r="126" spans="2:8">
      <c r="B126" s="7">
        <v>12</v>
      </c>
      <c r="C126" s="7" t="s">
        <v>229</v>
      </c>
      <c r="D126" s="7">
        <v>75.45</v>
      </c>
      <c r="E126" s="8">
        <f t="shared" si="4"/>
        <v>530</v>
      </c>
      <c r="F126" s="7">
        <v>73.55</v>
      </c>
      <c r="G126" s="9">
        <f t="shared" si="5"/>
        <v>38981.5</v>
      </c>
      <c r="H126" s="10">
        <f t="shared" si="6"/>
        <v>-0.0251822398939696</v>
      </c>
    </row>
    <row r="127" spans="2:8">
      <c r="B127" s="7">
        <v>13</v>
      </c>
      <c r="C127" s="7" t="s">
        <v>230</v>
      </c>
      <c r="D127" s="7">
        <v>210.25</v>
      </c>
      <c r="E127" s="8">
        <f t="shared" si="4"/>
        <v>190</v>
      </c>
      <c r="F127" s="7">
        <v>268.25</v>
      </c>
      <c r="G127" s="9">
        <f t="shared" si="5"/>
        <v>50967.5</v>
      </c>
      <c r="H127" s="10">
        <f t="shared" si="6"/>
        <v>0.275862068965517</v>
      </c>
    </row>
    <row r="128" spans="2:8">
      <c r="B128" s="7">
        <v>14</v>
      </c>
      <c r="C128" s="7" t="s">
        <v>231</v>
      </c>
      <c r="D128" s="7">
        <v>977.45</v>
      </c>
      <c r="E128" s="8">
        <f t="shared" si="4"/>
        <v>40</v>
      </c>
      <c r="F128" s="7">
        <v>909.45</v>
      </c>
      <c r="G128" s="9">
        <f t="shared" si="5"/>
        <v>36378</v>
      </c>
      <c r="H128" s="10">
        <f t="shared" si="6"/>
        <v>-0.0695687758964653</v>
      </c>
    </row>
    <row r="129" spans="2:8">
      <c r="B129" s="7">
        <v>15</v>
      </c>
      <c r="C129" s="7" t="s">
        <v>232</v>
      </c>
      <c r="D129" s="7">
        <v>847.95</v>
      </c>
      <c r="E129" s="8">
        <f t="shared" si="4"/>
        <v>47</v>
      </c>
      <c r="F129" s="7">
        <v>999.45</v>
      </c>
      <c r="G129" s="9">
        <f t="shared" si="5"/>
        <v>46974.15</v>
      </c>
      <c r="H129" s="10">
        <f t="shared" si="6"/>
        <v>0.178666194940739</v>
      </c>
    </row>
    <row r="130" spans="2:8">
      <c r="B130" s="7">
        <v>16</v>
      </c>
      <c r="C130" s="7" t="s">
        <v>233</v>
      </c>
      <c r="D130" s="7">
        <v>59.6</v>
      </c>
      <c r="E130" s="8">
        <f t="shared" si="4"/>
        <v>671</v>
      </c>
      <c r="F130" s="7">
        <v>96.2</v>
      </c>
      <c r="G130" s="9">
        <f t="shared" si="5"/>
        <v>64550.2</v>
      </c>
      <c r="H130" s="10">
        <f t="shared" si="6"/>
        <v>0.614093959731544</v>
      </c>
    </row>
    <row r="131" spans="2:8">
      <c r="B131" s="7">
        <v>17</v>
      </c>
      <c r="C131" s="7" t="s">
        <v>234</v>
      </c>
      <c r="D131" s="7">
        <v>361.75</v>
      </c>
      <c r="E131" s="8">
        <f t="shared" si="4"/>
        <v>110</v>
      </c>
      <c r="F131" s="7">
        <v>288.1</v>
      </c>
      <c r="G131" s="9">
        <f t="shared" si="5"/>
        <v>31691</v>
      </c>
      <c r="H131" s="10">
        <f t="shared" si="6"/>
        <v>-0.203593642017968</v>
      </c>
    </row>
    <row r="132" spans="2:8">
      <c r="B132" s="7">
        <v>18</v>
      </c>
      <c r="C132" s="7" t="s">
        <v>235</v>
      </c>
      <c r="D132" s="7">
        <v>218</v>
      </c>
      <c r="E132" s="8">
        <f t="shared" si="4"/>
        <v>183</v>
      </c>
      <c r="F132" s="7">
        <v>236.1</v>
      </c>
      <c r="G132" s="9">
        <f t="shared" si="5"/>
        <v>43206.3</v>
      </c>
      <c r="H132" s="10">
        <f t="shared" si="6"/>
        <v>0.0830275229357798</v>
      </c>
    </row>
    <row r="133" spans="2:8">
      <c r="B133" s="7">
        <v>19</v>
      </c>
      <c r="C133" s="7" t="s">
        <v>236</v>
      </c>
      <c r="D133" s="7">
        <v>1102.1</v>
      </c>
      <c r="E133" s="8">
        <f t="shared" si="4"/>
        <v>36</v>
      </c>
      <c r="F133" s="7">
        <v>1294.5</v>
      </c>
      <c r="G133" s="9">
        <f t="shared" si="5"/>
        <v>46602</v>
      </c>
      <c r="H133" s="10">
        <f t="shared" si="6"/>
        <v>0.174575809817621</v>
      </c>
    </row>
    <row r="134" spans="2:8">
      <c r="B134" s="7">
        <v>20</v>
      </c>
      <c r="C134" s="7" t="s">
        <v>139</v>
      </c>
      <c r="D134" s="7">
        <v>53.4</v>
      </c>
      <c r="E134" s="8">
        <f t="shared" si="4"/>
        <v>749</v>
      </c>
      <c r="F134" s="7">
        <v>60.35</v>
      </c>
      <c r="G134" s="9">
        <f t="shared" si="5"/>
        <v>45202.15</v>
      </c>
      <c r="H134" s="10">
        <f t="shared" si="6"/>
        <v>0.130149812734082</v>
      </c>
    </row>
    <row r="135" spans="2:8">
      <c r="B135" s="7">
        <v>21</v>
      </c>
      <c r="C135" s="7" t="s">
        <v>237</v>
      </c>
      <c r="D135" s="7">
        <v>1883.3</v>
      </c>
      <c r="E135" s="8">
        <f t="shared" si="4"/>
        <v>21</v>
      </c>
      <c r="F135" s="7">
        <v>2760.7</v>
      </c>
      <c r="G135" s="9">
        <f t="shared" si="5"/>
        <v>57974.7</v>
      </c>
      <c r="H135" s="10">
        <f t="shared" si="6"/>
        <v>0.465884351935432</v>
      </c>
    </row>
    <row r="136" spans="2:8">
      <c r="B136" s="7">
        <v>22</v>
      </c>
      <c r="C136" s="7" t="s">
        <v>238</v>
      </c>
      <c r="D136" s="7">
        <v>39.75</v>
      </c>
      <c r="E136" s="8">
        <f t="shared" si="4"/>
        <v>1006</v>
      </c>
      <c r="F136" s="7">
        <v>40.2</v>
      </c>
      <c r="G136" s="9">
        <f t="shared" si="5"/>
        <v>40441.2</v>
      </c>
      <c r="H136" s="10">
        <f t="shared" si="6"/>
        <v>0.0113207547169812</v>
      </c>
    </row>
    <row r="137" spans="2:8">
      <c r="B137" s="7">
        <v>23</v>
      </c>
      <c r="C137" s="7" t="s">
        <v>239</v>
      </c>
      <c r="D137" s="7">
        <v>61.3</v>
      </c>
      <c r="E137" s="8">
        <f t="shared" ref="E137:E202" si="7">ROUNDDOWN(40000/D137,0)</f>
        <v>652</v>
      </c>
      <c r="F137" s="7">
        <v>265.45</v>
      </c>
      <c r="G137" s="9">
        <f t="shared" ref="G137:G202" si="8">E137*F137</f>
        <v>173073.4</v>
      </c>
      <c r="H137" s="10">
        <f t="shared" ref="H137:H202" si="9">(F137-D137)/D137</f>
        <v>3.33034257748776</v>
      </c>
    </row>
    <row r="138" spans="2:8">
      <c r="B138" s="7">
        <v>24</v>
      </c>
      <c r="C138" s="7" t="s">
        <v>240</v>
      </c>
      <c r="D138" s="7">
        <v>67.9</v>
      </c>
      <c r="E138" s="8">
        <f t="shared" si="7"/>
        <v>589</v>
      </c>
      <c r="F138" s="7">
        <v>115.6</v>
      </c>
      <c r="G138" s="9">
        <f t="shared" si="8"/>
        <v>68088.4</v>
      </c>
      <c r="H138" s="10">
        <f t="shared" si="9"/>
        <v>0.702503681885125</v>
      </c>
    </row>
    <row r="139" customHeight="1" spans="2:8">
      <c r="B139" s="7">
        <v>25</v>
      </c>
      <c r="C139" s="7" t="s">
        <v>118</v>
      </c>
      <c r="D139" s="7">
        <v>109.7</v>
      </c>
      <c r="E139" s="8">
        <f t="shared" si="7"/>
        <v>364</v>
      </c>
      <c r="F139" s="7">
        <v>96.35</v>
      </c>
      <c r="G139" s="9">
        <f t="shared" si="8"/>
        <v>35071.4</v>
      </c>
      <c r="H139" s="10">
        <f t="shared" si="9"/>
        <v>-0.121695533272562</v>
      </c>
    </row>
    <row r="140" spans="7:7">
      <c r="G140" s="42">
        <f>SUM(G115:G139)</f>
        <v>1449793.6</v>
      </c>
    </row>
  </sheetData>
  <hyperlinks>
    <hyperlink ref="C1" r:id="rId1" display="www.nooreshtech.co.in "/>
    <hyperlink ref="C29" r:id="rId1" display="www.nooreshtech.co.in "/>
    <hyperlink ref="C57" r:id="rId1" display="www.nooreshtech.co.in "/>
    <hyperlink ref="C85" r:id="rId1" display="www.nooreshtech.co.in "/>
    <hyperlink ref="C113" r:id="rId1" display="www.nooreshtech.co.in "/>
    <hyperlink ref="K12" r:id="rId1" display="www.nooreshtech.co.in "/>
  </hyperlink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Jan'17 - Dec'17 (2)</vt:lpstr>
      <vt:lpstr>Apr'17 - Dec'17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 doshi</dc:creator>
  <cp:lastModifiedBy>Nooresh</cp:lastModifiedBy>
  <dcterms:created xsi:type="dcterms:W3CDTF">2018-01-01T11:55:00Z</dcterms:created>
  <dcterms:modified xsi:type="dcterms:W3CDTF">2018-01-01T16:31:48Z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