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D\Desktop\"/>
    </mc:Choice>
  </mc:AlternateContent>
  <bookViews>
    <workbookView xWindow="0" yWindow="0" windowWidth="24000" windowHeight="9405"/>
  </bookViews>
  <sheets>
    <sheet name="Nifty Calculator" sheetId="6" r:id="rId1"/>
    <sheet name="Pessimistic Nifty" sheetId="4" r:id="rId2"/>
    <sheet name="Optimistic Nifty" sheetId="7" r:id="rId3"/>
  </sheets>
  <definedNames>
    <definedName name="_xlnm._FilterDatabase" localSheetId="0" hidden="1">'Nifty Calculator'!$B$6:$H$59</definedName>
    <definedName name="_xlnm._FilterDatabase" localSheetId="2" hidden="1">'Optimistic Nifty'!$B$6:$H$59</definedName>
    <definedName name="_xlnm._FilterDatabase" localSheetId="1" hidden="1">'Pessimistic Nifty'!$B$6:$H$59</definedName>
  </definedNames>
  <calcPr calcId="152511"/>
</workbook>
</file>

<file path=xl/calcChain.xml><?xml version="1.0" encoding="utf-8"?>
<calcChain xmlns="http://schemas.openxmlformats.org/spreadsheetml/2006/main">
  <c r="H58" i="7" l="1"/>
  <c r="E58" i="7"/>
  <c r="H58" i="4"/>
  <c r="E58" i="4"/>
  <c r="D58" i="4"/>
  <c r="E45" i="6"/>
  <c r="E51" i="6"/>
  <c r="E29" i="6"/>
  <c r="E50" i="6"/>
  <c r="E18" i="6"/>
  <c r="E34" i="6"/>
  <c r="E53" i="6"/>
  <c r="E56" i="6"/>
  <c r="E37" i="6"/>
  <c r="E27" i="6"/>
  <c r="E49" i="6"/>
  <c r="E48" i="6"/>
  <c r="E40" i="6"/>
  <c r="E32" i="6"/>
  <c r="E31" i="6"/>
  <c r="E41" i="6"/>
  <c r="E46" i="6"/>
  <c r="E42" i="6"/>
  <c r="E25" i="6"/>
  <c r="E7" i="6"/>
  <c r="E30" i="6"/>
  <c r="E47" i="6"/>
  <c r="E21" i="6"/>
  <c r="E10" i="6"/>
  <c r="E8" i="6"/>
  <c r="E12" i="6"/>
  <c r="E57" i="6"/>
  <c r="E22" i="6"/>
  <c r="E9" i="6"/>
  <c r="E16" i="6"/>
  <c r="E14" i="6"/>
  <c r="E35" i="6"/>
  <c r="E23" i="6"/>
  <c r="E19" i="6"/>
  <c r="E26" i="6"/>
  <c r="E24" i="6"/>
  <c r="E28" i="6"/>
  <c r="E11" i="6"/>
  <c r="E17" i="6"/>
  <c r="E20" i="6"/>
  <c r="E13" i="6"/>
  <c r="E52" i="6"/>
  <c r="E15" i="6"/>
  <c r="E54" i="6"/>
  <c r="E43" i="6"/>
  <c r="E38" i="6"/>
  <c r="E36" i="6"/>
  <c r="E39" i="6"/>
  <c r="E33" i="6"/>
  <c r="E44" i="6"/>
  <c r="E55" i="6"/>
  <c r="D58" i="6"/>
  <c r="E58" i="6" l="1"/>
  <c r="F57" i="7"/>
  <c r="G57" i="7" s="1"/>
  <c r="H57" i="7" s="1"/>
  <c r="F57" i="4"/>
  <c r="G57" i="4" s="1"/>
  <c r="H57" i="4" s="1"/>
  <c r="G19" i="6"/>
  <c r="H19" i="6" l="1"/>
  <c r="F47" i="7"/>
  <c r="G47" i="7" s="1"/>
  <c r="F31" i="7"/>
  <c r="F16" i="7"/>
  <c r="G16" i="7" s="1"/>
  <c r="F35" i="7"/>
  <c r="F51" i="7"/>
  <c r="G51" i="7" s="1"/>
  <c r="H51" i="7" s="1"/>
  <c r="F41" i="7"/>
  <c r="G41" i="7" s="1"/>
  <c r="F42" i="7"/>
  <c r="G42" i="7" s="1"/>
  <c r="F21" i="7"/>
  <c r="G21" i="7" s="1"/>
  <c r="H21" i="7" s="1"/>
  <c r="F44" i="7"/>
  <c r="G44" i="7" s="1"/>
  <c r="F55" i="7"/>
  <c r="G55" i="7" s="1"/>
  <c r="F34" i="7"/>
  <c r="G34" i="7" s="1"/>
  <c r="F25" i="7"/>
  <c r="F27" i="7"/>
  <c r="G27" i="7" s="1"/>
  <c r="F48" i="7"/>
  <c r="G48" i="7" s="1"/>
  <c r="F40" i="7"/>
  <c r="G40" i="7" s="1"/>
  <c r="F24" i="7"/>
  <c r="G24" i="7" s="1"/>
  <c r="F7" i="7"/>
  <c r="G7" i="7" s="1"/>
  <c r="F32" i="7"/>
  <c r="G32" i="7" s="1"/>
  <c r="F50" i="7"/>
  <c r="G50" i="7" s="1"/>
  <c r="F20" i="7"/>
  <c r="F9" i="7"/>
  <c r="G9" i="7" s="1"/>
  <c r="H9" i="7" s="1"/>
  <c r="F11" i="7"/>
  <c r="G11" i="7" s="1"/>
  <c r="F10" i="7"/>
  <c r="G10" i="7" s="1"/>
  <c r="F46" i="7"/>
  <c r="F29" i="7"/>
  <c r="G29" i="7" s="1"/>
  <c r="F8" i="7"/>
  <c r="G8" i="7" s="1"/>
  <c r="F19" i="7"/>
  <c r="G19" i="7" s="1"/>
  <c r="F13" i="7"/>
  <c r="G13" i="7" s="1"/>
  <c r="F28" i="7"/>
  <c r="G28" i="7" s="1"/>
  <c r="F23" i="7"/>
  <c r="G23" i="7" s="1"/>
  <c r="F26" i="7"/>
  <c r="G26" i="7" s="1"/>
  <c r="F56" i="7"/>
  <c r="F39" i="7"/>
  <c r="G39" i="7" s="1"/>
  <c r="H39" i="7" s="1"/>
  <c r="F22" i="7"/>
  <c r="G22" i="7" s="1"/>
  <c r="F36" i="7"/>
  <c r="G36" i="7" s="1"/>
  <c r="F54" i="7"/>
  <c r="G54" i="7" s="1"/>
  <c r="F12" i="7"/>
  <c r="G12" i="7" s="1"/>
  <c r="H12" i="7" s="1"/>
  <c r="F45" i="7"/>
  <c r="G45" i="7" s="1"/>
  <c r="F18" i="7"/>
  <c r="G18" i="7" s="1"/>
  <c r="F15" i="7"/>
  <c r="F14" i="7"/>
  <c r="G14" i="7" s="1"/>
  <c r="H14" i="7" s="1"/>
  <c r="F17" i="7"/>
  <c r="G17" i="7" s="1"/>
  <c r="F53" i="7"/>
  <c r="G53" i="7" s="1"/>
  <c r="F43" i="7"/>
  <c r="G43" i="7" s="1"/>
  <c r="F33" i="7"/>
  <c r="G33" i="7" s="1"/>
  <c r="H33" i="7" s="1"/>
  <c r="F37" i="7"/>
  <c r="G37" i="7" s="1"/>
  <c r="F30" i="7"/>
  <c r="G30" i="7" s="1"/>
  <c r="F38" i="7"/>
  <c r="G38" i="7" s="1"/>
  <c r="H38" i="7" s="1"/>
  <c r="F49" i="7"/>
  <c r="G49" i="7" s="1"/>
  <c r="H49" i="7" s="1"/>
  <c r="F52" i="7"/>
  <c r="G52" i="7" s="1"/>
  <c r="H52" i="7" s="1"/>
  <c r="G15" i="7"/>
  <c r="G56" i="7"/>
  <c r="G46" i="7"/>
  <c r="G20" i="7"/>
  <c r="G25" i="7"/>
  <c r="H25" i="7" s="1"/>
  <c r="G35" i="7"/>
  <c r="H35" i="7" s="1"/>
  <c r="G31" i="7"/>
  <c r="F49" i="4"/>
  <c r="G49" i="4" s="1"/>
  <c r="F38" i="4"/>
  <c r="G38" i="4" s="1"/>
  <c r="F30" i="4"/>
  <c r="G30" i="4" s="1"/>
  <c r="F37" i="4"/>
  <c r="G37" i="4" s="1"/>
  <c r="F33" i="4"/>
  <c r="F43" i="4"/>
  <c r="G43" i="4" s="1"/>
  <c r="F53" i="4"/>
  <c r="G53" i="4" s="1"/>
  <c r="H53" i="4" s="1"/>
  <c r="F17" i="4"/>
  <c r="G17" i="4" s="1"/>
  <c r="F14" i="4"/>
  <c r="F15" i="4"/>
  <c r="G15" i="4" s="1"/>
  <c r="F18" i="4"/>
  <c r="G18" i="4" s="1"/>
  <c r="H18" i="4" s="1"/>
  <c r="F45" i="4"/>
  <c r="G45" i="4" s="1"/>
  <c r="H45" i="4" s="1"/>
  <c r="F12" i="4"/>
  <c r="F54" i="4"/>
  <c r="G54" i="4" s="1"/>
  <c r="F36" i="4"/>
  <c r="G36" i="4" s="1"/>
  <c r="H36" i="4" s="1"/>
  <c r="F22" i="4"/>
  <c r="G22" i="4" s="1"/>
  <c r="F39" i="4"/>
  <c r="G39" i="4" s="1"/>
  <c r="F56" i="4"/>
  <c r="G56" i="4" s="1"/>
  <c r="F26" i="4"/>
  <c r="G26" i="4" s="1"/>
  <c r="H26" i="4" s="1"/>
  <c r="F23" i="4"/>
  <c r="G23" i="4" s="1"/>
  <c r="H23" i="4" s="1"/>
  <c r="F28" i="4"/>
  <c r="F13" i="4"/>
  <c r="G13" i="4" s="1"/>
  <c r="F19" i="4"/>
  <c r="G19" i="4" s="1"/>
  <c r="H19" i="4" s="1"/>
  <c r="F8" i="4"/>
  <c r="G8" i="4" s="1"/>
  <c r="F29" i="4"/>
  <c r="F46" i="4"/>
  <c r="G46" i="4" s="1"/>
  <c r="F10" i="4"/>
  <c r="G10" i="4" s="1"/>
  <c r="H10" i="4" s="1"/>
  <c r="F11" i="4"/>
  <c r="G11" i="4" s="1"/>
  <c r="F9" i="4"/>
  <c r="G9" i="4" s="1"/>
  <c r="F20" i="4"/>
  <c r="G20" i="4" s="1"/>
  <c r="F50" i="4"/>
  <c r="G50" i="4" s="1"/>
  <c r="H50" i="4" s="1"/>
  <c r="F32" i="4"/>
  <c r="G32" i="4" s="1"/>
  <c r="H32" i="4" s="1"/>
  <c r="F7" i="4"/>
  <c r="F24" i="4"/>
  <c r="G24" i="4" s="1"/>
  <c r="F40" i="4"/>
  <c r="G40" i="4" s="1"/>
  <c r="H40" i="4" s="1"/>
  <c r="F48" i="4"/>
  <c r="G48" i="4" s="1"/>
  <c r="F27" i="4"/>
  <c r="G27" i="4" s="1"/>
  <c r="F25" i="4"/>
  <c r="G25" i="4" s="1"/>
  <c r="F34" i="4"/>
  <c r="G34" i="4" s="1"/>
  <c r="F55" i="4"/>
  <c r="G55" i="4" s="1"/>
  <c r="H55" i="4" s="1"/>
  <c r="F44" i="4"/>
  <c r="G44" i="4" s="1"/>
  <c r="F21" i="4"/>
  <c r="G21" i="4" s="1"/>
  <c r="F42" i="4"/>
  <c r="G42" i="4" s="1"/>
  <c r="H42" i="4" s="1"/>
  <c r="F41" i="4"/>
  <c r="G41" i="4" s="1"/>
  <c r="F51" i="4"/>
  <c r="F35" i="4"/>
  <c r="G35" i="4" s="1"/>
  <c r="F16" i="4"/>
  <c r="G16" i="4" s="1"/>
  <c r="H16" i="4" s="1"/>
  <c r="F31" i="4"/>
  <c r="G31" i="4" s="1"/>
  <c r="H31" i="4" s="1"/>
  <c r="F47" i="4"/>
  <c r="G47" i="4" s="1"/>
  <c r="F52" i="4"/>
  <c r="G52" i="4" s="1"/>
  <c r="G33" i="4"/>
  <c r="G14" i="4"/>
  <c r="G12" i="4"/>
  <c r="G28" i="4"/>
  <c r="G29" i="4"/>
  <c r="G7" i="4"/>
  <c r="G51" i="4"/>
  <c r="G12" i="6"/>
  <c r="G16" i="6"/>
  <c r="G44" i="6"/>
  <c r="H44" i="7" l="1"/>
  <c r="H29" i="7"/>
  <c r="H40" i="7"/>
  <c r="H50" i="7"/>
  <c r="H16" i="7"/>
  <c r="H28" i="7"/>
  <c r="H24" i="7"/>
  <c r="H20" i="7"/>
  <c r="H46" i="7"/>
  <c r="H13" i="7"/>
  <c r="H26" i="7"/>
  <c r="H36" i="7"/>
  <c r="H7" i="7"/>
  <c r="H47" i="7"/>
  <c r="H27" i="7"/>
  <c r="H56" i="7"/>
  <c r="H54" i="7"/>
  <c r="H15" i="7"/>
  <c r="H43" i="7"/>
  <c r="H30" i="7"/>
  <c r="H8" i="4"/>
  <c r="H17" i="4"/>
  <c r="H34" i="4"/>
  <c r="H48" i="4"/>
  <c r="H11" i="4"/>
  <c r="H41" i="4"/>
  <c r="H22" i="4"/>
  <c r="H41" i="7"/>
  <c r="H11" i="7"/>
  <c r="H45" i="7"/>
  <c r="H42" i="7"/>
  <c r="H48" i="7"/>
  <c r="H10" i="7"/>
  <c r="H23" i="7"/>
  <c r="H18" i="7"/>
  <c r="H37" i="7"/>
  <c r="H31" i="7"/>
  <c r="H34" i="7"/>
  <c r="H32" i="7"/>
  <c r="H19" i="7"/>
  <c r="H22" i="7"/>
  <c r="H53" i="7"/>
  <c r="H55" i="7"/>
  <c r="H8" i="7"/>
  <c r="H17" i="7"/>
  <c r="H7" i="4"/>
  <c r="H29" i="4"/>
  <c r="H47" i="4"/>
  <c r="H44" i="4"/>
  <c r="H14" i="4"/>
  <c r="H39" i="4"/>
  <c r="H21" i="4"/>
  <c r="H46" i="4"/>
  <c r="H15" i="4"/>
  <c r="H51" i="4"/>
  <c r="H25" i="4"/>
  <c r="H9" i="4"/>
  <c r="H13" i="4"/>
  <c r="H12" i="4"/>
  <c r="H43" i="4"/>
  <c r="H37" i="4"/>
  <c r="H38" i="4"/>
  <c r="H24" i="4"/>
  <c r="H56" i="4"/>
  <c r="H35" i="4"/>
  <c r="H27" i="4"/>
  <c r="H20" i="4"/>
  <c r="H28" i="4"/>
  <c r="H54" i="4"/>
  <c r="H33" i="4"/>
  <c r="H30" i="4"/>
  <c r="H49" i="4"/>
  <c r="H52" i="4"/>
  <c r="H12" i="6"/>
  <c r="G31" i="6"/>
  <c r="G43" i="6"/>
  <c r="G53" i="6"/>
  <c r="G27" i="6"/>
  <c r="G18" i="6"/>
  <c r="G36" i="6"/>
  <c r="G47" i="6"/>
  <c r="G24" i="6"/>
  <c r="G30" i="6"/>
  <c r="G33" i="6"/>
  <c r="G50" i="6"/>
  <c r="G15" i="6"/>
  <c r="G37" i="6"/>
  <c r="G29" i="6"/>
  <c r="G10" i="6"/>
  <c r="G22" i="6"/>
  <c r="G9" i="6"/>
  <c r="G25" i="6"/>
  <c r="G7" i="6"/>
  <c r="G35" i="6"/>
  <c r="G42" i="6"/>
  <c r="G8" i="6"/>
  <c r="G17" i="6"/>
  <c r="G13" i="6"/>
  <c r="G11" i="6"/>
  <c r="G52" i="6"/>
  <c r="G48" i="6"/>
  <c r="G46" i="6"/>
  <c r="G26" i="6"/>
  <c r="G56" i="6"/>
  <c r="G51" i="6"/>
  <c r="G38" i="6"/>
  <c r="G20" i="6"/>
  <c r="G54" i="6"/>
  <c r="G32" i="6"/>
  <c r="G34" i="6"/>
  <c r="G55" i="6"/>
  <c r="G23" i="6"/>
  <c r="H44" i="6"/>
  <c r="H16" i="6"/>
  <c r="G57" i="6"/>
  <c r="G40" i="6"/>
  <c r="G21" i="6"/>
  <c r="G39" i="6"/>
  <c r="G41" i="6"/>
  <c r="G14" i="6"/>
  <c r="H14" i="6" s="1"/>
  <c r="G45" i="6"/>
  <c r="G49" i="6"/>
  <c r="G28" i="6"/>
  <c r="H21" i="6" l="1"/>
  <c r="H35" i="6"/>
  <c r="H29" i="6"/>
  <c r="H15" i="6"/>
  <c r="H36" i="6"/>
  <c r="H27" i="6"/>
  <c r="H40" i="6"/>
  <c r="H10" i="6"/>
  <c r="H39" i="6"/>
  <c r="H57" i="6"/>
  <c r="H20" i="6"/>
  <c r="H52" i="6"/>
  <c r="H23" i="6"/>
  <c r="H34" i="6"/>
  <c r="H54" i="6"/>
  <c r="H56" i="6"/>
  <c r="H46" i="6"/>
  <c r="H17" i="6"/>
  <c r="H42" i="6"/>
  <c r="H7" i="6"/>
  <c r="H37" i="6"/>
  <c r="H50" i="6"/>
  <c r="H47" i="6"/>
  <c r="H18" i="6"/>
  <c r="H53" i="6"/>
  <c r="H28" i="6"/>
  <c r="H32" i="6"/>
  <c r="H48" i="6"/>
  <c r="H25" i="6"/>
  <c r="H43" i="6"/>
  <c r="H49" i="6"/>
  <c r="H41" i="6"/>
  <c r="H38" i="6"/>
  <c r="H26" i="6"/>
  <c r="H13" i="6"/>
  <c r="H9" i="6"/>
  <c r="H33" i="6"/>
  <c r="H24" i="6"/>
  <c r="H31" i="6"/>
  <c r="H45" i="6"/>
  <c r="H55" i="6"/>
  <c r="H51" i="6"/>
  <c r="H11" i="6"/>
  <c r="H8" i="6"/>
  <c r="H22" i="6"/>
  <c r="H30" i="6"/>
  <c r="H58" i="6" l="1"/>
</calcChain>
</file>

<file path=xl/sharedStrings.xml><?xml version="1.0" encoding="utf-8"?>
<sst xmlns="http://schemas.openxmlformats.org/spreadsheetml/2006/main" count="180" uniqueCount="59">
  <si>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</si>
  <si>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</si>
  <si>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</si>
  <si>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</si>
  <si>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</si>
  <si>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</si>
  <si>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</si>
  <si>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</si>
  <si>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</si>
  <si>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</si>
  <si>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</si>
  <si>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</si>
  <si>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</si>
  <si>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</si>
  <si>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</si>
  <si>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</si>
  <si>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Cipla Ltd.</t>
  </si>
  <si>
    <t>Coal India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</si>
  <si>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</si>
  <si>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</si>
  <si>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</si>
  <si>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</si>
  <si>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</si>
  <si>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</si>
  <si>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</si>
  <si>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</si>
  <si>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</si>
  <si>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</si>
  <si>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IndusInd Bank Ltd.</t>
  </si>
  <si>
    <t>Infosys Ltd.</t>
  </si>
  <si>
    <t>I T C Ltd.</t>
  </si>
  <si>
    <t>Kotak Mahindra Bank Ltd.</t>
  </si>
  <si>
    <t>Larsen &amp; Toubro Ltd.</t>
  </si>
  <si>
    <t>Lupin Ltd.</t>
  </si>
  <si>
    <t>Mahindra &amp; Mahindra Ltd.</t>
  </si>
  <si>
    <t>Maruti Suzuki India Ltd.</t>
  </si>
  <si>
    <t>NTPC Ltd.</t>
  </si>
  <si>
    <t>Oil &amp; Natural Gas Corporation Ltd.</t>
  </si>
  <si>
    <t>Power Grid Corporation of India Ltd.</t>
  </si>
  <si>
    <t>Reliance Industries Ltd.</t>
  </si>
  <si>
    <t>State Bank of India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</si>
  <si>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</si>
  <si>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</si>
  <si>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</si>
  <si>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</si>
  <si>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</si>
  <si>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</si>
  <si>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</si>
  <si>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</si>
  <si>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</si>
  <si>
    <t>Yes Bank Ltd.</t>
  </si>
  <si>
    <t>Zee Entertainment Enterprises Ltd.</t>
  </si>
  <si>
    <t>Adani Ports and Special Economic Zone Ltd.</t>
  </si>
  <si>
    <t>Bosch Ltd.</t>
  </si>
  <si>
    <t>Idea Cellular Ltd.</t>
  </si>
  <si>
    <t>Aurobindo Pharma Ltd.</t>
  </si>
  <si>
    <t>Bharti Infratel Ltd.</t>
  </si>
  <si>
    <t>Eicher Motors Ltd.</t>
  </si>
  <si>
    <t>Tata Motors Ltd DVR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</si>
</sst>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0" fontId="1" fillId="3" borderId="1" xfId="0" applyFont="1" applyFill="1" applyBorder="1" applyAlignment="1">
      <alignment wrapText="1"/>
    </xf>
    <xf numFmtId="2" fontId="0" fillId="4" borderId="1" xfId="0" applyNumberFormat="1" applyFill="1" applyBorder="1" applyAlignment="1"/>
    <xf numFmtId="0" fontId="0" fillId="4" borderId="1" xfId="0" applyFill="1" applyBorder="1" applyAlignment="1"/>
    <xf numFmtId="0" fontId="0" fillId="4" borderId="1" xfId="0" applyFill="1" applyBorder="1"/>
    <xf numFmtId="2" fontId="0" fillId="4" borderId="1" xfId="0" applyNumberFormat="1" applyFill="1" applyBorder="1"/>
    <xf numFmtId="2" fontId="6" fillId="2" borderId="1" xfId="0" applyNumberFormat="1" applyFont="1" applyFill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9</xdr:col>
      <xdr:colOff>104775</xdr:colOff>
      <xdr:row>3</xdr:row>
      <xdr:rowOff>180975</xdr:rowOff>
    </xdr:from>
    <xdr:to>
      <xdr:col>12</xdr:col>
      <xdr:colOff>323850</xdr:colOff>
      <xdr:row>26</xdr:row>
      <xdr:rowOff>47625</xdr:rowOff>
    </xdr:to>
    <xdr:sp macro="" textlink="">
      <xdr:nvSpPr>
        <xdr:cNvPr id="3" name="TextBox 2"/>
        <xdr:cNvSpPr txBox="1"/>
      </xdr:nvSpPr>
      <xdr:spPr>
        <a:xfrm>
          <a:off x="8991600" y="752475"/>
          <a:ext cx="2047875" cy="453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Top</a:t>
          </a:r>
          <a:r>
            <a:rPr lang="en-US" sz="1100" b="1" baseline="0"/>
            <a:t> 10 stocks = 52.80% of Nifty </a:t>
          </a:r>
        </a:p>
        <a:p>
          <a:endParaRPr lang="en-US" sz="1100" b="1" baseline="0"/>
        </a:p>
        <a:p>
          <a:r>
            <a:rPr lang="en-US" sz="1100" b="1" baseline="0"/>
            <a:t>Top 20 stocks = 72.76% of Nifty </a:t>
          </a:r>
        </a:p>
        <a:p>
          <a:endParaRPr lang="en-US" sz="1100" b="1" baseline="0"/>
        </a:p>
        <a:p>
          <a:r>
            <a:rPr lang="en-US" sz="1100" b="1" baseline="0"/>
            <a:t>So if you just put in the prices</a:t>
          </a:r>
        </a:p>
        <a:p>
          <a:r>
            <a:rPr lang="en-US" sz="1100" b="1" baseline="0"/>
            <a:t>you expect on them one can come out with a range for Nifty. </a:t>
          </a:r>
        </a:p>
        <a:p>
          <a:r>
            <a:rPr lang="en-US" sz="1100" b="1" baseline="0"/>
            <a:t>It will be an approximate assumption as free float methodology implies change in weightage daily. </a:t>
          </a:r>
        </a:p>
        <a:p>
          <a:endParaRPr lang="en-US" sz="1100" b="1" baseline="0"/>
        </a:p>
        <a:p>
          <a:r>
            <a:rPr lang="en-US" sz="1100" b="1" baseline="0"/>
            <a:t>In the next two sheets one can tinker with a positive and a negative bias and hopefully would help to get a range for Nifty </a:t>
          </a:r>
        </a:p>
        <a:p>
          <a:endParaRPr lang="en-US" sz="1100" b="1"/>
        </a:p>
        <a:p>
          <a:r>
            <a:rPr lang="en-US" sz="1100" b="1"/>
            <a:t>Weightages and</a:t>
          </a:r>
          <a:r>
            <a:rPr lang="en-US" sz="1100" b="1" baseline="0"/>
            <a:t> Price as of 30th Dec  2016. </a:t>
          </a:r>
        </a:p>
        <a:p>
          <a:endParaRPr lang="en-US" sz="1100" b="1" baseline="0"/>
        </a:p>
        <a:p>
          <a:r>
            <a:rPr lang="en-US" sz="1100" b="1" baseline="0"/>
            <a:t>Major changes - Axis bank weight has decreased by 0.5% and RIL weight has increased by 0.5% since Sept 2016 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 w="1905"/>
              <a:gradFill>
                <a:gsLst>
                  <a:gs pos="0">
                    <a:srgbClr val="F79646">
                      <a:shade val="20000"/>
                      <a:satMod val="200000"/>
                    </a:srgbClr>
                  </a:gs>
                  <a:gs pos="78000">
                    <a:srgbClr val="F79646">
                      <a:tint val="90000"/>
                      <a:shade val="89000"/>
                      <a:satMod val="220000"/>
                    </a:srgbClr>
                  </a:gs>
                  <a:gs pos="100000">
                    <a:srgbClr val="F79646">
                      <a:tint val="12000"/>
                      <a:satMod val="255000"/>
                    </a:srgb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uLnTx/>
              <a:uFillTx/>
              <a:latin typeface="+mn-lt"/>
            </a:rPr>
            <a:t>Nifty Calculator - www.nooreshtech.co.in </a:t>
          </a:r>
          <a:endParaRPr kumimoji="0" lang="en-US" sz="2800" b="1" i="0" u="none" strike="noStrike" kern="0" cap="none" spc="0" normalizeH="0" baseline="0" noProof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  <a:uLnTx/>
            <a:uFillTx/>
            <a:latin typeface="+mn-lt"/>
          </a:endParaRPr>
        </a:p>
      </xdr:txBody>
    </xdr:sp>
    <xdr:clientData/>
  </xdr:oneCellAnchor>
  <xdr:twoCellAnchor>
    <xdr:from>
      <xdr:col>8</xdr:col>
      <xdr:colOff>485775</xdr:colOff>
      <xdr:row>4</xdr:row>
      <xdr:rowOff>104775</xdr:rowOff>
    </xdr:from>
    <xdr:to>
      <xdr:col>12</xdr:col>
      <xdr:colOff>161925</xdr:colOff>
      <xdr:row>11</xdr:row>
      <xdr:rowOff>142875</xdr:rowOff>
    </xdr:to>
    <xdr:sp macro="" textlink="">
      <xdr:nvSpPr>
        <xdr:cNvPr id="3" name="TextBox 2"/>
        <xdr:cNvSpPr txBox="1"/>
      </xdr:nvSpPr>
      <xdr:spPr>
        <a:xfrm>
          <a:off x="7762875" y="86677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</a:t>
          </a:r>
        </a:p>
        <a:p>
          <a:r>
            <a:rPr lang="en-US" sz="1100" b="1"/>
            <a:t>% downside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cut with focus on Top 20 weightages. 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www.nooreshtech.co.in </a:t>
          </a:r>
          <a:endParaRPr lang="en-US" sz="2800" b="1" cap="none" spc="0" baseline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  <xdr:twoCellAnchor>
    <xdr:from>
      <xdr:col>8</xdr:col>
      <xdr:colOff>504825</xdr:colOff>
      <xdr:row>5</xdr:row>
      <xdr:rowOff>47625</xdr:rowOff>
    </xdr:from>
    <xdr:to>
      <xdr:col>12</xdr:col>
      <xdr:colOff>180975</xdr:colOff>
      <xdr:row>12</xdr:row>
      <xdr:rowOff>85725</xdr:rowOff>
    </xdr:to>
    <xdr:sp macro="" textlink="">
      <xdr:nvSpPr>
        <xdr:cNvPr id="3" name="TextBox 2"/>
        <xdr:cNvSpPr txBox="1"/>
      </xdr:nvSpPr>
      <xdr:spPr>
        <a:xfrm>
          <a:off x="7781925" y="1000125"/>
          <a:ext cx="21145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="1"/>
            <a:t>By default taking a 10% upside in the stocks. </a:t>
          </a:r>
        </a:p>
        <a:p>
          <a:endParaRPr lang="en-US" sz="1100" b="1"/>
        </a:p>
        <a:p>
          <a:r>
            <a:rPr lang="en-US" sz="1100" b="1"/>
            <a:t>Change</a:t>
          </a:r>
          <a:r>
            <a:rPr lang="en-US" sz="1100" b="1" baseline="0"/>
            <a:t> expected prices where </a:t>
          </a:r>
        </a:p>
        <a:p>
          <a:r>
            <a:rPr lang="en-US" sz="1100" b="1" baseline="0"/>
            <a:t>you expect more than 10% or less than 10% uptick with focus on Top 20 weightages. </a:t>
          </a:r>
        </a:p>
        <a:p>
          <a:endParaRPr lang="en-US" sz="1100" b="1" baseline="0"/>
        </a:p>
        <a:p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tabSelected="1" workbookViewId="0">
      <selection activeCell="H58" sqref="H58"/>
    </sheetView>
  </sheetViews>
  <sheetFormatPr defaultRowHeight="15" x14ac:dyDescent="0.25"/>
  <cols>
    <col min="1" max="1" width="11.140625" customWidth="1"/>
    <col min="2" max="2" width="38.7109375" customWidth="1"/>
    <col min="3" max="3" width="8" customWidth="1"/>
    <col min="4" max="4" width="13.85546875" customWidth="1"/>
    <col min="5" max="5" width="14.140625" customWidth="1"/>
    <col min="6" max="6" width="12.140625" customWidth="1"/>
    <col min="7" max="7" width="8.140625" bestFit="1" customWidth="1"/>
    <col min="8" max="8" width="18" customWidth="1"/>
  </cols>
  <sheetData>
    <row r="2" spans="2:15" x14ac:dyDescent="0.25">
      <c r="B2" s="1"/>
      <c r="C2" s="2"/>
      <c r="D2" s="2"/>
      <c r="E2" s="2"/>
      <c r="F2" s="2"/>
      <c r="G2" s="2"/>
      <c r="H2" s="3"/>
    </row>
    <row r="3" spans="2:15" x14ac:dyDescent="0.25">
      <c r="B3" s="4"/>
      <c r="C3" s="5"/>
      <c r="D3" s="5"/>
      <c r="E3" s="5"/>
      <c r="F3" s="5"/>
      <c r="G3" s="5"/>
      <c r="H3" s="6"/>
    </row>
    <row r="4" spans="2:15" x14ac:dyDescent="0.25">
      <c r="B4" s="4"/>
      <c r="C4" s="5"/>
      <c r="D4" s="5"/>
      <c r="E4" s="5"/>
      <c r="F4" s="5"/>
      <c r="G4" s="5"/>
      <c r="H4" s="6"/>
    </row>
    <row r="5" spans="2:15" x14ac:dyDescent="0.25">
      <c r="B5" s="7"/>
      <c r="C5" s="8"/>
      <c r="D5" s="8"/>
      <c r="E5" s="8"/>
      <c r="F5" s="8"/>
      <c r="G5" s="8"/>
      <c r="H5" s="9"/>
    </row>
    <row r="6" spans="2:15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15" ht="15" customHeight="1" x14ac:dyDescent="0.25">
      <c r="B7" s="23" t="s">
        <v>23</v>
      </c>
      <c r="C7" s="23">
        <v>1206.2</v>
      </c>
      <c r="D7" s="24">
        <v>8.06</v>
      </c>
      <c r="E7" s="21">
        <f t="shared" ref="E7:E38" si="0">8185.8*D7/100</f>
        <v>659.77548000000013</v>
      </c>
      <c r="F7" s="23">
        <v>1100</v>
      </c>
      <c r="G7" s="21">
        <f t="shared" ref="G7:G38" si="1">(F7-C7)/C7*100</f>
        <v>-8.8045100315039004</v>
      </c>
      <c r="H7" s="21">
        <f t="shared" ref="H7:H38" si="2">E7+((E7*G7)/100)</f>
        <v>601.68548167799713</v>
      </c>
      <c r="O7" s="26"/>
    </row>
    <row r="8" spans="2:15" x14ac:dyDescent="0.25">
      <c r="B8" s="23" t="s">
        <v>30</v>
      </c>
      <c r="C8" s="23">
        <v>241.65</v>
      </c>
      <c r="D8" s="24">
        <v>6.8</v>
      </c>
      <c r="E8" s="21">
        <f t="shared" si="0"/>
        <v>556.63440000000003</v>
      </c>
      <c r="F8" s="23">
        <v>241.65</v>
      </c>
      <c r="G8" s="21">
        <f t="shared" si="1"/>
        <v>0</v>
      </c>
      <c r="H8" s="21">
        <f t="shared" si="2"/>
        <v>556.63440000000003</v>
      </c>
      <c r="O8" s="26"/>
    </row>
    <row r="9" spans="2:15" x14ac:dyDescent="0.25">
      <c r="B9" s="23" t="s">
        <v>29</v>
      </c>
      <c r="C9" s="23">
        <v>1010.6</v>
      </c>
      <c r="D9" s="24">
        <v>6.7</v>
      </c>
      <c r="E9" s="21">
        <f t="shared" si="0"/>
        <v>548.44860000000006</v>
      </c>
      <c r="F9" s="23">
        <v>1010.6</v>
      </c>
      <c r="G9" s="21">
        <f t="shared" si="1"/>
        <v>0</v>
      </c>
      <c r="H9" s="21">
        <f t="shared" si="2"/>
        <v>548.44860000000006</v>
      </c>
      <c r="O9" s="26"/>
    </row>
    <row r="10" spans="2:15" x14ac:dyDescent="0.25">
      <c r="B10" s="23" t="s">
        <v>22</v>
      </c>
      <c r="C10" s="23">
        <v>1262.5999999999999</v>
      </c>
      <c r="D10" s="24">
        <v>6.64</v>
      </c>
      <c r="E10" s="21">
        <f t="shared" si="0"/>
        <v>543.53711999999996</v>
      </c>
      <c r="F10" s="23">
        <v>1262.5999999999999</v>
      </c>
      <c r="G10" s="21">
        <f t="shared" si="1"/>
        <v>0</v>
      </c>
      <c r="H10" s="21">
        <f t="shared" si="2"/>
        <v>543.53711999999996</v>
      </c>
      <c r="O10" s="26"/>
    </row>
    <row r="11" spans="2:15" x14ac:dyDescent="0.25">
      <c r="B11" s="23" t="s">
        <v>39</v>
      </c>
      <c r="C11" s="23">
        <v>1082.4000000000001</v>
      </c>
      <c r="D11" s="24">
        <v>5.94</v>
      </c>
      <c r="E11" s="21">
        <f t="shared" si="0"/>
        <v>486.23652000000004</v>
      </c>
      <c r="F11" s="23">
        <v>1082.4000000000001</v>
      </c>
      <c r="G11" s="21">
        <f t="shared" si="1"/>
        <v>0</v>
      </c>
      <c r="H11" s="21">
        <f t="shared" si="2"/>
        <v>486.23652000000004</v>
      </c>
      <c r="O11" s="26"/>
    </row>
    <row r="12" spans="2:15" x14ac:dyDescent="0.25">
      <c r="B12" s="23" t="s">
        <v>27</v>
      </c>
      <c r="C12" s="23">
        <v>255.3</v>
      </c>
      <c r="D12" s="24">
        <v>4.93</v>
      </c>
      <c r="E12" s="21">
        <f t="shared" si="0"/>
        <v>403.55993999999998</v>
      </c>
      <c r="F12" s="23">
        <v>255.3</v>
      </c>
      <c r="G12" s="21">
        <f t="shared" si="1"/>
        <v>0</v>
      </c>
      <c r="H12" s="21">
        <f t="shared" si="2"/>
        <v>403.55993999999998</v>
      </c>
      <c r="O12" s="26"/>
    </row>
    <row r="13" spans="2:15" x14ac:dyDescent="0.25">
      <c r="B13" s="23" t="s">
        <v>45</v>
      </c>
      <c r="C13" s="23">
        <v>2365.5500000000002</v>
      </c>
      <c r="D13" s="24">
        <v>4.18</v>
      </c>
      <c r="E13" s="21">
        <f t="shared" si="0"/>
        <v>342.16644000000002</v>
      </c>
      <c r="F13" s="23">
        <v>2365.5500000000002</v>
      </c>
      <c r="G13" s="21">
        <f t="shared" si="1"/>
        <v>0</v>
      </c>
      <c r="H13" s="21">
        <f t="shared" si="2"/>
        <v>342.16644000000002</v>
      </c>
      <c r="O13" s="26"/>
    </row>
    <row r="14" spans="2:15" x14ac:dyDescent="0.25">
      <c r="B14" s="23" t="s">
        <v>32</v>
      </c>
      <c r="C14" s="23">
        <v>1349.1</v>
      </c>
      <c r="D14" s="24">
        <v>3.67</v>
      </c>
      <c r="E14" s="21">
        <f t="shared" si="0"/>
        <v>300.41886</v>
      </c>
      <c r="F14" s="23">
        <v>1349.1</v>
      </c>
      <c r="G14" s="21">
        <f t="shared" si="1"/>
        <v>0</v>
      </c>
      <c r="H14" s="21">
        <f t="shared" si="2"/>
        <v>300.41886</v>
      </c>
      <c r="O14" s="26"/>
    </row>
    <row r="15" spans="2:15" x14ac:dyDescent="0.25">
      <c r="B15" s="23" t="s">
        <v>42</v>
      </c>
      <c r="C15" s="23">
        <v>472</v>
      </c>
      <c r="D15" s="24">
        <v>3.03</v>
      </c>
      <c r="E15" s="21">
        <f t="shared" si="0"/>
        <v>248.02973999999998</v>
      </c>
      <c r="F15" s="23">
        <v>472</v>
      </c>
      <c r="G15" s="21">
        <f t="shared" si="1"/>
        <v>0</v>
      </c>
      <c r="H15" s="21">
        <f t="shared" si="2"/>
        <v>248.02973999999998</v>
      </c>
      <c r="O15" s="26"/>
    </row>
    <row r="16" spans="2:15" x14ac:dyDescent="0.25">
      <c r="B16" s="23" t="s">
        <v>31</v>
      </c>
      <c r="C16" s="23">
        <v>719.7</v>
      </c>
      <c r="D16" s="24">
        <v>2.85</v>
      </c>
      <c r="E16" s="21">
        <f t="shared" si="0"/>
        <v>233.29530000000003</v>
      </c>
      <c r="F16" s="23">
        <v>719.7</v>
      </c>
      <c r="G16" s="21">
        <f t="shared" si="1"/>
        <v>0</v>
      </c>
      <c r="H16" s="21">
        <f t="shared" si="2"/>
        <v>233.29530000000003</v>
      </c>
      <c r="O16" s="26"/>
    </row>
    <row r="17" spans="2:15" x14ac:dyDescent="0.25">
      <c r="B17" s="23" t="s">
        <v>40</v>
      </c>
      <c r="C17" s="23">
        <v>250.2</v>
      </c>
      <c r="D17" s="24">
        <v>2.58</v>
      </c>
      <c r="E17" s="21">
        <f t="shared" si="0"/>
        <v>211.19364000000002</v>
      </c>
      <c r="F17" s="23">
        <v>250.2</v>
      </c>
      <c r="G17" s="21">
        <f t="shared" si="1"/>
        <v>0</v>
      </c>
      <c r="H17" s="21">
        <f t="shared" si="2"/>
        <v>211.19364000000002</v>
      </c>
      <c r="O17" s="26"/>
    </row>
    <row r="18" spans="2:15" x14ac:dyDescent="0.25">
      <c r="B18" s="23" t="s">
        <v>10</v>
      </c>
      <c r="C18" s="23">
        <v>449.95</v>
      </c>
      <c r="D18" s="24">
        <v>2.5299999999999998</v>
      </c>
      <c r="E18" s="21">
        <f t="shared" si="0"/>
        <v>207.10074</v>
      </c>
      <c r="F18" s="23">
        <v>449.95</v>
      </c>
      <c r="G18" s="21">
        <f t="shared" si="1"/>
        <v>0</v>
      </c>
      <c r="H18" s="21">
        <f t="shared" si="2"/>
        <v>207.10074</v>
      </c>
      <c r="O18" s="26"/>
    </row>
    <row r="19" spans="2:15" x14ac:dyDescent="0.25">
      <c r="B19" s="23" t="s">
        <v>35</v>
      </c>
      <c r="C19" s="23">
        <v>5319.55</v>
      </c>
      <c r="D19" s="24">
        <v>2.35</v>
      </c>
      <c r="E19" s="21">
        <f t="shared" si="0"/>
        <v>192.36630000000002</v>
      </c>
      <c r="F19" s="23">
        <v>5319.55</v>
      </c>
      <c r="G19" s="21">
        <f t="shared" si="1"/>
        <v>0</v>
      </c>
      <c r="H19" s="21">
        <f t="shared" si="2"/>
        <v>192.36630000000002</v>
      </c>
      <c r="O19" s="26"/>
    </row>
    <row r="20" spans="2:15" x14ac:dyDescent="0.25">
      <c r="B20" s="23" t="s">
        <v>41</v>
      </c>
      <c r="C20" s="23">
        <v>630</v>
      </c>
      <c r="D20" s="24">
        <v>2.2599999999999998</v>
      </c>
      <c r="E20" s="21">
        <f t="shared" si="0"/>
        <v>184.99907999999999</v>
      </c>
      <c r="F20" s="23">
        <v>630</v>
      </c>
      <c r="G20" s="21">
        <f t="shared" si="1"/>
        <v>0</v>
      </c>
      <c r="H20" s="21">
        <f t="shared" si="2"/>
        <v>184.99907999999999</v>
      </c>
      <c r="O20" s="26"/>
    </row>
    <row r="21" spans="2:15" x14ac:dyDescent="0.25">
      <c r="B21" s="23" t="s">
        <v>26</v>
      </c>
      <c r="C21" s="23">
        <v>826.35</v>
      </c>
      <c r="D21" s="24">
        <v>1.96</v>
      </c>
      <c r="E21" s="21">
        <f t="shared" si="0"/>
        <v>160.44167999999999</v>
      </c>
      <c r="F21" s="23">
        <v>826.35</v>
      </c>
      <c r="G21" s="21">
        <f t="shared" si="1"/>
        <v>0</v>
      </c>
      <c r="H21" s="21">
        <f t="shared" si="2"/>
        <v>160.44167999999999</v>
      </c>
      <c r="O21" s="26"/>
    </row>
    <row r="22" spans="2:15" x14ac:dyDescent="0.25">
      <c r="B22" s="23" t="s">
        <v>28</v>
      </c>
      <c r="C22" s="23">
        <v>1107.9000000000001</v>
      </c>
      <c r="D22" s="24">
        <v>1.84</v>
      </c>
      <c r="E22" s="21">
        <f t="shared" si="0"/>
        <v>150.61872000000002</v>
      </c>
      <c r="F22" s="23">
        <v>1107.9000000000001</v>
      </c>
      <c r="G22" s="21">
        <f t="shared" si="1"/>
        <v>0</v>
      </c>
      <c r="H22" s="21">
        <f t="shared" si="2"/>
        <v>150.61872000000002</v>
      </c>
      <c r="O22" s="26"/>
    </row>
    <row r="23" spans="2:15" x14ac:dyDescent="0.25">
      <c r="B23" s="23" t="s">
        <v>34</v>
      </c>
      <c r="C23" s="23">
        <v>1184.7</v>
      </c>
      <c r="D23" s="24">
        <v>1.83</v>
      </c>
      <c r="E23" s="21">
        <f t="shared" si="0"/>
        <v>149.80014</v>
      </c>
      <c r="F23" s="23">
        <v>1184.7</v>
      </c>
      <c r="G23" s="21">
        <f t="shared" si="1"/>
        <v>0</v>
      </c>
      <c r="H23" s="21">
        <f t="shared" si="2"/>
        <v>149.80014</v>
      </c>
      <c r="O23" s="26"/>
    </row>
    <row r="24" spans="2:15" x14ac:dyDescent="0.25">
      <c r="B24" s="23" t="s">
        <v>37</v>
      </c>
      <c r="C24" s="23">
        <v>191.35</v>
      </c>
      <c r="D24" s="24">
        <v>1.71</v>
      </c>
      <c r="E24" s="21">
        <f t="shared" si="0"/>
        <v>139.97718</v>
      </c>
      <c r="F24" s="23">
        <v>191.35</v>
      </c>
      <c r="G24" s="21">
        <f t="shared" si="1"/>
        <v>0</v>
      </c>
      <c r="H24" s="21">
        <f t="shared" si="2"/>
        <v>139.97718</v>
      </c>
      <c r="O24" s="26"/>
    </row>
    <row r="25" spans="2:15" x14ac:dyDescent="0.25">
      <c r="B25" s="23" t="s">
        <v>21</v>
      </c>
      <c r="C25" s="23">
        <v>827.95</v>
      </c>
      <c r="D25" s="24">
        <v>1.55</v>
      </c>
      <c r="E25" s="21">
        <f t="shared" si="0"/>
        <v>126.87989999999999</v>
      </c>
      <c r="F25" s="23">
        <v>827.95</v>
      </c>
      <c r="G25" s="21">
        <f t="shared" si="1"/>
        <v>0</v>
      </c>
      <c r="H25" s="21">
        <f t="shared" si="2"/>
        <v>126.87989999999999</v>
      </c>
      <c r="O25" s="26"/>
    </row>
    <row r="26" spans="2:15" x14ac:dyDescent="0.25">
      <c r="B26" s="23" t="s">
        <v>36</v>
      </c>
      <c r="C26" s="23">
        <v>164.75</v>
      </c>
      <c r="D26" s="24">
        <v>1.35</v>
      </c>
      <c r="E26" s="21">
        <f t="shared" si="0"/>
        <v>110.50830000000002</v>
      </c>
      <c r="F26" s="23">
        <v>164.75</v>
      </c>
      <c r="G26" s="21">
        <f t="shared" si="1"/>
        <v>0</v>
      </c>
      <c r="H26" s="21">
        <f t="shared" si="2"/>
        <v>110.50830000000002</v>
      </c>
      <c r="O26" s="26"/>
    </row>
    <row r="27" spans="2:15" x14ac:dyDescent="0.25">
      <c r="B27" s="23" t="s">
        <v>13</v>
      </c>
      <c r="C27" s="23">
        <v>305.64999999999998</v>
      </c>
      <c r="D27" s="24">
        <v>1.34</v>
      </c>
      <c r="E27" s="21">
        <f t="shared" si="0"/>
        <v>109.68972000000002</v>
      </c>
      <c r="F27" s="23">
        <v>305.64999999999998</v>
      </c>
      <c r="G27" s="21">
        <f t="shared" si="1"/>
        <v>0</v>
      </c>
      <c r="H27" s="21">
        <f t="shared" si="2"/>
        <v>109.68972000000002</v>
      </c>
      <c r="O27" s="26"/>
    </row>
    <row r="28" spans="2:15" x14ac:dyDescent="0.25">
      <c r="B28" s="23" t="s">
        <v>38</v>
      </c>
      <c r="C28" s="23">
        <v>183.5</v>
      </c>
      <c r="D28" s="24">
        <v>1.34</v>
      </c>
      <c r="E28" s="21">
        <f t="shared" si="0"/>
        <v>109.68972000000002</v>
      </c>
      <c r="F28" s="23">
        <v>183.5</v>
      </c>
      <c r="G28" s="21">
        <f t="shared" si="1"/>
        <v>0</v>
      </c>
      <c r="H28" s="21">
        <f t="shared" si="2"/>
        <v>109.68972000000002</v>
      </c>
      <c r="O28" s="26"/>
    </row>
    <row r="29" spans="2:15" x14ac:dyDescent="0.25">
      <c r="B29" s="23" t="s">
        <v>9</v>
      </c>
      <c r="C29" s="23">
        <v>891.05</v>
      </c>
      <c r="D29" s="24">
        <v>1.33</v>
      </c>
      <c r="E29" s="21">
        <f t="shared" si="0"/>
        <v>108.87114000000001</v>
      </c>
      <c r="F29" s="23">
        <v>891.05</v>
      </c>
      <c r="G29" s="21">
        <f t="shared" si="1"/>
        <v>0</v>
      </c>
      <c r="H29" s="21">
        <f t="shared" si="2"/>
        <v>108.87114000000001</v>
      </c>
      <c r="O29" s="26"/>
    </row>
    <row r="30" spans="2:15" x14ac:dyDescent="0.25">
      <c r="B30" s="23" t="s">
        <v>24</v>
      </c>
      <c r="C30" s="23">
        <v>3043.65</v>
      </c>
      <c r="D30" s="24">
        <v>1.29</v>
      </c>
      <c r="E30" s="21">
        <f t="shared" si="0"/>
        <v>105.59682000000001</v>
      </c>
      <c r="F30" s="23">
        <v>3043.65</v>
      </c>
      <c r="G30" s="21">
        <f t="shared" si="1"/>
        <v>0</v>
      </c>
      <c r="H30" s="21">
        <f t="shared" si="2"/>
        <v>105.59682000000001</v>
      </c>
      <c r="O30" s="26"/>
    </row>
    <row r="31" spans="2:15" x14ac:dyDescent="0.25">
      <c r="B31" s="23" t="s">
        <v>18</v>
      </c>
      <c r="C31" s="23">
        <v>3060.4</v>
      </c>
      <c r="D31" s="24">
        <v>1.27</v>
      </c>
      <c r="E31" s="21">
        <f t="shared" si="0"/>
        <v>103.95966</v>
      </c>
      <c r="F31" s="23">
        <v>3060.4</v>
      </c>
      <c r="G31" s="21">
        <f t="shared" si="1"/>
        <v>0</v>
      </c>
      <c r="H31" s="21">
        <f t="shared" si="2"/>
        <v>103.95966</v>
      </c>
      <c r="O31" s="26"/>
    </row>
    <row r="32" spans="2:15" x14ac:dyDescent="0.25">
      <c r="B32" s="23" t="s">
        <v>17</v>
      </c>
      <c r="C32" s="23">
        <v>300</v>
      </c>
      <c r="D32" s="24">
        <v>1.26</v>
      </c>
      <c r="E32" s="21">
        <f t="shared" si="0"/>
        <v>103.14108</v>
      </c>
      <c r="F32" s="23">
        <v>300</v>
      </c>
      <c r="G32" s="21">
        <f t="shared" si="1"/>
        <v>0</v>
      </c>
      <c r="H32" s="21">
        <f t="shared" si="2"/>
        <v>103.14108</v>
      </c>
      <c r="O32" s="26"/>
    </row>
    <row r="33" spans="2:15" x14ac:dyDescent="0.25">
      <c r="B33" s="23" t="s">
        <v>50</v>
      </c>
      <c r="C33" s="23">
        <v>1156.45</v>
      </c>
      <c r="D33" s="24">
        <v>1.26</v>
      </c>
      <c r="E33" s="21">
        <f t="shared" si="0"/>
        <v>103.14108</v>
      </c>
      <c r="F33" s="23">
        <v>1156.45</v>
      </c>
      <c r="G33" s="21">
        <f t="shared" si="1"/>
        <v>0</v>
      </c>
      <c r="H33" s="21">
        <f t="shared" si="2"/>
        <v>103.14108</v>
      </c>
      <c r="O33" s="26"/>
    </row>
    <row r="34" spans="2:15" x14ac:dyDescent="0.25">
      <c r="B34" s="23" t="s">
        <v>11</v>
      </c>
      <c r="C34" s="23">
        <v>2632.2</v>
      </c>
      <c r="D34" s="24">
        <v>1.19</v>
      </c>
      <c r="E34" s="21">
        <f t="shared" si="0"/>
        <v>97.411019999999994</v>
      </c>
      <c r="F34" s="23">
        <v>2632.2</v>
      </c>
      <c r="G34" s="21">
        <f t="shared" si="1"/>
        <v>0</v>
      </c>
      <c r="H34" s="21">
        <f t="shared" si="2"/>
        <v>97.411019999999994</v>
      </c>
      <c r="O34" s="26"/>
    </row>
    <row r="35" spans="2:15" x14ac:dyDescent="0.25">
      <c r="B35" s="23" t="s">
        <v>33</v>
      </c>
      <c r="C35" s="23">
        <v>1486.95</v>
      </c>
      <c r="D35" s="24">
        <v>1.18</v>
      </c>
      <c r="E35" s="21">
        <f t="shared" si="0"/>
        <v>96.592440000000011</v>
      </c>
      <c r="F35" s="23">
        <v>1486.95</v>
      </c>
      <c r="G35" s="21">
        <f t="shared" si="1"/>
        <v>0</v>
      </c>
      <c r="H35" s="21">
        <f t="shared" si="2"/>
        <v>96.592440000000011</v>
      </c>
      <c r="O35" s="26"/>
    </row>
    <row r="36" spans="2:15" x14ac:dyDescent="0.25">
      <c r="B36" s="23" t="s">
        <v>47</v>
      </c>
      <c r="C36" s="23">
        <v>3250.2</v>
      </c>
      <c r="D36" s="24">
        <v>1.1200000000000001</v>
      </c>
      <c r="E36" s="21">
        <f t="shared" si="0"/>
        <v>91.680960000000013</v>
      </c>
      <c r="F36" s="23">
        <v>3250.2</v>
      </c>
      <c r="G36" s="21">
        <f t="shared" si="1"/>
        <v>0</v>
      </c>
      <c r="H36" s="21">
        <f t="shared" si="2"/>
        <v>91.680960000000013</v>
      </c>
      <c r="O36" s="26"/>
    </row>
    <row r="37" spans="2:15" x14ac:dyDescent="0.25">
      <c r="B37" s="23" t="s">
        <v>15</v>
      </c>
      <c r="C37" s="23">
        <v>635.5</v>
      </c>
      <c r="D37" s="24">
        <v>1.1000000000000001</v>
      </c>
      <c r="E37" s="21">
        <f t="shared" si="0"/>
        <v>90.043800000000005</v>
      </c>
      <c r="F37" s="23">
        <v>635.5</v>
      </c>
      <c r="G37" s="21">
        <f t="shared" si="1"/>
        <v>0</v>
      </c>
      <c r="H37" s="21">
        <f t="shared" si="2"/>
        <v>90.043800000000005</v>
      </c>
      <c r="O37" s="26"/>
    </row>
    <row r="38" spans="2:15" x14ac:dyDescent="0.25">
      <c r="B38" s="23" t="s">
        <v>46</v>
      </c>
      <c r="C38" s="23">
        <v>488.9</v>
      </c>
      <c r="D38" s="24">
        <v>1.01</v>
      </c>
      <c r="E38" s="21">
        <f t="shared" si="0"/>
        <v>82.676580000000001</v>
      </c>
      <c r="F38" s="23">
        <v>488.9</v>
      </c>
      <c r="G38" s="21">
        <f t="shared" si="1"/>
        <v>0</v>
      </c>
      <c r="H38" s="21">
        <f t="shared" si="2"/>
        <v>82.676580000000001</v>
      </c>
      <c r="O38" s="26"/>
    </row>
    <row r="39" spans="2:15" x14ac:dyDescent="0.25">
      <c r="B39" s="23" t="s">
        <v>48</v>
      </c>
      <c r="C39" s="23">
        <v>474.45</v>
      </c>
      <c r="D39" s="24">
        <v>1.01</v>
      </c>
      <c r="E39" s="21">
        <f t="shared" ref="E39:E57" si="3">8185.8*D39/100</f>
        <v>82.676580000000001</v>
      </c>
      <c r="F39" s="23">
        <v>474.45</v>
      </c>
      <c r="G39" s="21">
        <f t="shared" ref="G39:G57" si="4">(F39-C39)/C39*100</f>
        <v>0</v>
      </c>
      <c r="H39" s="21">
        <f t="shared" ref="H39:H57" si="5">E39+((E39*G39)/100)</f>
        <v>82.676580000000001</v>
      </c>
      <c r="O39" s="26"/>
    </row>
    <row r="40" spans="2:15" x14ac:dyDescent="0.25">
      <c r="B40" s="23" t="s">
        <v>16</v>
      </c>
      <c r="C40" s="23">
        <v>568.79999999999995</v>
      </c>
      <c r="D40" s="24">
        <v>0.96</v>
      </c>
      <c r="E40" s="21">
        <f t="shared" si="3"/>
        <v>78.583680000000001</v>
      </c>
      <c r="F40" s="23">
        <v>568.79999999999995</v>
      </c>
      <c r="G40" s="21">
        <f t="shared" si="4"/>
        <v>0</v>
      </c>
      <c r="H40" s="21">
        <f t="shared" si="5"/>
        <v>78.583680000000001</v>
      </c>
      <c r="O40" s="26"/>
    </row>
    <row r="41" spans="2:15" x14ac:dyDescent="0.25">
      <c r="B41" s="23" t="s">
        <v>57</v>
      </c>
      <c r="C41" s="23">
        <v>21803.05</v>
      </c>
      <c r="D41" s="24">
        <v>0.96</v>
      </c>
      <c r="E41" s="21">
        <f t="shared" si="3"/>
        <v>78.583680000000001</v>
      </c>
      <c r="F41" s="23">
        <v>21803.05</v>
      </c>
      <c r="G41" s="21">
        <f t="shared" si="4"/>
        <v>0</v>
      </c>
      <c r="H41" s="21">
        <f t="shared" si="5"/>
        <v>78.583680000000001</v>
      </c>
      <c r="O41" s="26"/>
    </row>
    <row r="42" spans="2:15" x14ac:dyDescent="0.25">
      <c r="B42" s="23" t="s">
        <v>20</v>
      </c>
      <c r="C42" s="23">
        <v>862.75</v>
      </c>
      <c r="D42" s="24">
        <v>0.92</v>
      </c>
      <c r="E42" s="21">
        <f t="shared" si="3"/>
        <v>75.309360000000012</v>
      </c>
      <c r="F42" s="23">
        <v>862.75</v>
      </c>
      <c r="G42" s="21">
        <f t="shared" si="4"/>
        <v>0</v>
      </c>
      <c r="H42" s="21">
        <f t="shared" si="5"/>
        <v>75.309360000000012</v>
      </c>
      <c r="O42" s="26"/>
    </row>
    <row r="43" spans="2:15" x14ac:dyDescent="0.25">
      <c r="B43" s="23" t="s">
        <v>44</v>
      </c>
      <c r="C43" s="23">
        <v>391.25</v>
      </c>
      <c r="D43" s="24">
        <v>0.87</v>
      </c>
      <c r="E43" s="21">
        <f t="shared" si="3"/>
        <v>71.216459999999998</v>
      </c>
      <c r="F43" s="23">
        <v>391.25</v>
      </c>
      <c r="G43" s="21">
        <f t="shared" si="4"/>
        <v>0</v>
      </c>
      <c r="H43" s="21">
        <f t="shared" si="5"/>
        <v>71.216459999999998</v>
      </c>
      <c r="O43" s="26"/>
    </row>
    <row r="44" spans="2:15" x14ac:dyDescent="0.25">
      <c r="B44" s="23" t="s">
        <v>51</v>
      </c>
      <c r="C44" s="23">
        <v>453.05</v>
      </c>
      <c r="D44" s="24">
        <v>0.82</v>
      </c>
      <c r="E44" s="21">
        <f t="shared" si="3"/>
        <v>67.123559999999998</v>
      </c>
      <c r="F44" s="23">
        <v>453.05</v>
      </c>
      <c r="G44" s="21">
        <f t="shared" si="4"/>
        <v>0</v>
      </c>
      <c r="H44" s="21">
        <f t="shared" si="5"/>
        <v>67.123559999999998</v>
      </c>
      <c r="O44" s="26"/>
    </row>
    <row r="45" spans="2:15" x14ac:dyDescent="0.25">
      <c r="B45" s="23" t="s">
        <v>52</v>
      </c>
      <c r="C45" s="23">
        <v>268.45</v>
      </c>
      <c r="D45" s="24">
        <v>0.76</v>
      </c>
      <c r="E45" s="21">
        <f t="shared" si="3"/>
        <v>62.212080000000007</v>
      </c>
      <c r="F45" s="23">
        <v>268.45</v>
      </c>
      <c r="G45" s="21">
        <f t="shared" si="4"/>
        <v>0</v>
      </c>
      <c r="H45" s="21">
        <f t="shared" si="5"/>
        <v>62.212080000000007</v>
      </c>
      <c r="O45" s="26"/>
    </row>
    <row r="46" spans="2:15" x14ac:dyDescent="0.25">
      <c r="B46" s="23" t="s">
        <v>19</v>
      </c>
      <c r="C46" s="23">
        <v>439.2</v>
      </c>
      <c r="D46" s="24">
        <v>0.68</v>
      </c>
      <c r="E46" s="21">
        <f t="shared" si="3"/>
        <v>55.663440000000008</v>
      </c>
      <c r="F46" s="23">
        <v>439.2</v>
      </c>
      <c r="G46" s="21">
        <f t="shared" si="4"/>
        <v>0</v>
      </c>
      <c r="H46" s="21">
        <f t="shared" si="5"/>
        <v>55.663440000000008</v>
      </c>
      <c r="O46" s="26"/>
    </row>
    <row r="47" spans="2:15" x14ac:dyDescent="0.25">
      <c r="B47" s="23" t="s">
        <v>25</v>
      </c>
      <c r="C47" s="23">
        <v>155.05000000000001</v>
      </c>
      <c r="D47" s="24">
        <v>0.66</v>
      </c>
      <c r="E47" s="21">
        <f t="shared" si="3"/>
        <v>54.026280000000007</v>
      </c>
      <c r="F47" s="23">
        <v>155.05000000000001</v>
      </c>
      <c r="G47" s="21">
        <f t="shared" si="4"/>
        <v>0</v>
      </c>
      <c r="H47" s="21">
        <f t="shared" si="5"/>
        <v>54.026280000000007</v>
      </c>
      <c r="O47" s="26"/>
    </row>
    <row r="48" spans="2:15" x14ac:dyDescent="0.25">
      <c r="B48" s="23" t="s">
        <v>53</v>
      </c>
      <c r="C48" s="23">
        <v>21049.95</v>
      </c>
      <c r="D48" s="24">
        <v>0.64</v>
      </c>
      <c r="E48" s="21">
        <f t="shared" si="3"/>
        <v>52.389120000000005</v>
      </c>
      <c r="F48" s="23">
        <v>21049.95</v>
      </c>
      <c r="G48" s="21">
        <f t="shared" si="4"/>
        <v>0</v>
      </c>
      <c r="H48" s="21">
        <f t="shared" si="5"/>
        <v>52.389120000000005</v>
      </c>
      <c r="O48" s="26"/>
    </row>
    <row r="49" spans="2:15" x14ac:dyDescent="0.25">
      <c r="B49" s="23" t="s">
        <v>56</v>
      </c>
      <c r="C49" s="23">
        <v>343.45</v>
      </c>
      <c r="D49" s="24">
        <v>0.61</v>
      </c>
      <c r="E49" s="21">
        <f t="shared" si="3"/>
        <v>49.93338</v>
      </c>
      <c r="F49" s="23">
        <v>343.45</v>
      </c>
      <c r="G49" s="21">
        <f t="shared" si="4"/>
        <v>0</v>
      </c>
      <c r="H49" s="21">
        <f t="shared" si="5"/>
        <v>49.93338</v>
      </c>
      <c r="O49" s="26"/>
    </row>
    <row r="50" spans="2:15" x14ac:dyDescent="0.25">
      <c r="B50" s="23" t="s">
        <v>55</v>
      </c>
      <c r="C50" s="23">
        <v>669.3</v>
      </c>
      <c r="D50" s="24">
        <v>0.6</v>
      </c>
      <c r="E50" s="21">
        <f t="shared" si="3"/>
        <v>49.114799999999995</v>
      </c>
      <c r="F50" s="23">
        <v>669.3</v>
      </c>
      <c r="G50" s="21">
        <f t="shared" si="4"/>
        <v>0</v>
      </c>
      <c r="H50" s="21">
        <f t="shared" si="5"/>
        <v>49.114799999999995</v>
      </c>
      <c r="O50" s="26"/>
    </row>
    <row r="51" spans="2:15" x14ac:dyDescent="0.25">
      <c r="B51" s="23" t="s">
        <v>8</v>
      </c>
      <c r="C51" s="23">
        <v>206.3</v>
      </c>
      <c r="D51" s="24">
        <v>0.53</v>
      </c>
      <c r="E51" s="21">
        <f t="shared" si="3"/>
        <v>43.384740000000001</v>
      </c>
      <c r="F51" s="23">
        <v>206.3</v>
      </c>
      <c r="G51" s="21">
        <f t="shared" si="4"/>
        <v>0</v>
      </c>
      <c r="H51" s="21">
        <f t="shared" si="5"/>
        <v>43.384740000000001</v>
      </c>
      <c r="O51" s="26"/>
    </row>
    <row r="52" spans="2:15" x14ac:dyDescent="0.25">
      <c r="B52" s="23" t="s">
        <v>58</v>
      </c>
      <c r="C52" s="23">
        <v>299.10000000000002</v>
      </c>
      <c r="D52" s="24">
        <v>0.5</v>
      </c>
      <c r="E52" s="21">
        <f t="shared" si="3"/>
        <v>40.929000000000002</v>
      </c>
      <c r="F52" s="23">
        <v>299.10000000000002</v>
      </c>
      <c r="G52" s="21">
        <f t="shared" si="4"/>
        <v>0</v>
      </c>
      <c r="H52" s="21">
        <f t="shared" si="5"/>
        <v>40.929000000000002</v>
      </c>
      <c r="O52" s="26"/>
    </row>
    <row r="53" spans="2:15" x14ac:dyDescent="0.25">
      <c r="B53" s="23" t="s">
        <v>12</v>
      </c>
      <c r="C53" s="23">
        <v>153.4</v>
      </c>
      <c r="D53" s="24">
        <v>0.48</v>
      </c>
      <c r="E53" s="21">
        <f t="shared" si="3"/>
        <v>39.291840000000001</v>
      </c>
      <c r="F53" s="23">
        <v>153.4</v>
      </c>
      <c r="G53" s="21">
        <f t="shared" si="4"/>
        <v>0</v>
      </c>
      <c r="H53" s="21">
        <f t="shared" si="5"/>
        <v>39.291840000000001</v>
      </c>
      <c r="O53" s="26"/>
    </row>
    <row r="54" spans="2:15" x14ac:dyDescent="0.25">
      <c r="B54" s="23" t="s">
        <v>43</v>
      </c>
      <c r="C54" s="23">
        <v>75.900000000000006</v>
      </c>
      <c r="D54" s="24">
        <v>0.46</v>
      </c>
      <c r="E54" s="21">
        <f t="shared" si="3"/>
        <v>37.654680000000006</v>
      </c>
      <c r="F54" s="23">
        <v>75.900000000000006</v>
      </c>
      <c r="G54" s="21">
        <f t="shared" si="4"/>
        <v>0</v>
      </c>
      <c r="H54" s="21">
        <f t="shared" si="5"/>
        <v>37.654680000000006</v>
      </c>
      <c r="O54" s="26"/>
    </row>
    <row r="55" spans="2:15" x14ac:dyDescent="0.25">
      <c r="B55" s="23" t="s">
        <v>7</v>
      </c>
      <c r="C55" s="23">
        <v>1331.05</v>
      </c>
      <c r="D55" s="24">
        <v>0.42</v>
      </c>
      <c r="E55" s="21">
        <f t="shared" si="3"/>
        <v>34.380360000000003</v>
      </c>
      <c r="F55" s="23">
        <v>1331.05</v>
      </c>
      <c r="G55" s="21">
        <f t="shared" si="4"/>
        <v>0</v>
      </c>
      <c r="H55" s="21">
        <f t="shared" si="5"/>
        <v>34.380360000000003</v>
      </c>
      <c r="O55" s="26"/>
    </row>
    <row r="56" spans="2:15" x14ac:dyDescent="0.25">
      <c r="B56" s="23" t="s">
        <v>14</v>
      </c>
      <c r="C56" s="23">
        <v>121.2</v>
      </c>
      <c r="D56" s="24">
        <v>0.36</v>
      </c>
      <c r="E56" s="21">
        <f t="shared" si="3"/>
        <v>29.468879999999999</v>
      </c>
      <c r="F56" s="23">
        <v>121.2</v>
      </c>
      <c r="G56" s="21">
        <f t="shared" si="4"/>
        <v>0</v>
      </c>
      <c r="H56" s="21">
        <f t="shared" si="5"/>
        <v>29.468879999999999</v>
      </c>
      <c r="O56" s="26"/>
    </row>
    <row r="57" spans="2:15" x14ac:dyDescent="0.25">
      <c r="B57" s="23" t="s">
        <v>54</v>
      </c>
      <c r="C57" s="23">
        <v>74.150000000000006</v>
      </c>
      <c r="D57" s="24">
        <v>0.31</v>
      </c>
      <c r="E57" s="21">
        <f t="shared" si="3"/>
        <v>25.375979999999998</v>
      </c>
      <c r="F57" s="23">
        <v>74.150000000000006</v>
      </c>
      <c r="G57" s="21">
        <f t="shared" si="4"/>
        <v>0</v>
      </c>
      <c r="H57" s="21">
        <f t="shared" si="5"/>
        <v>25.375979999999998</v>
      </c>
      <c r="O57" s="26"/>
    </row>
    <row r="58" spans="2:15" ht="21" customHeight="1" x14ac:dyDescent="0.35">
      <c r="B58" s="16"/>
      <c r="C58" s="16"/>
      <c r="D58" s="25">
        <f>SUM(D7:D57)</f>
        <v>100.00000000000001</v>
      </c>
      <c r="E58" s="17">
        <f>SUM(E7:E57)</f>
        <v>8185.8000000000029</v>
      </c>
      <c r="F58" s="18"/>
      <c r="G58" s="19"/>
      <c r="H58" s="17">
        <f>SUM(H7:H57)</f>
        <v>8127.7100016780005</v>
      </c>
    </row>
    <row r="59" spans="2:15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6:H57">
    <sortCondition descending="1" ref="D6:D57"/>
  </sortState>
  <pageMargins left="0.7" right="0.7" top="0.75" bottom="0.75" header="0.3" footer="0.3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B7" sqref="B7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x14ac:dyDescent="0.25">
      <c r="B7" s="23" t="s">
        <v>23</v>
      </c>
      <c r="C7" s="23">
        <v>1206.2</v>
      </c>
      <c r="D7" s="24">
        <v>8.06</v>
      </c>
      <c r="E7" s="21">
        <v>659.77548000000013</v>
      </c>
      <c r="F7" s="21">
        <f t="shared" ref="F7:F38" si="0">C7*0.9</f>
        <v>1085.5800000000002</v>
      </c>
      <c r="G7" s="21">
        <f t="shared" ref="G7:G38" si="1">(F7-C7)/C7*100</f>
        <v>-9.9999999999999911</v>
      </c>
      <c r="H7" s="21">
        <f t="shared" ref="H7:H38" si="2">E7+((E7*G7)/100)</f>
        <v>593.79793200000017</v>
      </c>
    </row>
    <row r="8" spans="2:8" x14ac:dyDescent="0.25">
      <c r="B8" s="23" t="s">
        <v>30</v>
      </c>
      <c r="C8" s="23">
        <v>241.65</v>
      </c>
      <c r="D8" s="24">
        <v>6.8</v>
      </c>
      <c r="E8" s="21">
        <v>556.63440000000003</v>
      </c>
      <c r="F8" s="21">
        <f t="shared" si="0"/>
        <v>217.48500000000001</v>
      </c>
      <c r="G8" s="21">
        <f t="shared" si="1"/>
        <v>-9.9999999999999964</v>
      </c>
      <c r="H8" s="21">
        <f t="shared" si="2"/>
        <v>500.97096000000005</v>
      </c>
    </row>
    <row r="9" spans="2:8" x14ac:dyDescent="0.25">
      <c r="B9" s="23" t="s">
        <v>29</v>
      </c>
      <c r="C9" s="23">
        <v>1010.6</v>
      </c>
      <c r="D9" s="24">
        <v>6.7</v>
      </c>
      <c r="E9" s="21">
        <v>548.44860000000006</v>
      </c>
      <c r="F9" s="21">
        <f t="shared" si="0"/>
        <v>909.54000000000008</v>
      </c>
      <c r="G9" s="21">
        <f t="shared" si="1"/>
        <v>-9.9999999999999947</v>
      </c>
      <c r="H9" s="21">
        <f t="shared" si="2"/>
        <v>493.60374000000007</v>
      </c>
    </row>
    <row r="10" spans="2:8" x14ac:dyDescent="0.25">
      <c r="B10" s="23" t="s">
        <v>22</v>
      </c>
      <c r="C10" s="23">
        <v>1262.5999999999999</v>
      </c>
      <c r="D10" s="24">
        <v>6.64</v>
      </c>
      <c r="E10" s="21">
        <v>543.53711999999996</v>
      </c>
      <c r="F10" s="21">
        <f t="shared" si="0"/>
        <v>1136.3399999999999</v>
      </c>
      <c r="G10" s="21">
        <f t="shared" si="1"/>
        <v>-10</v>
      </c>
      <c r="H10" s="21">
        <f t="shared" si="2"/>
        <v>489.18340799999999</v>
      </c>
    </row>
    <row r="11" spans="2:8" x14ac:dyDescent="0.25">
      <c r="B11" s="23" t="s">
        <v>39</v>
      </c>
      <c r="C11" s="23">
        <v>1082.4000000000001</v>
      </c>
      <c r="D11" s="24">
        <v>5.94</v>
      </c>
      <c r="E11" s="21">
        <v>486.23652000000004</v>
      </c>
      <c r="F11" s="21">
        <f t="shared" si="0"/>
        <v>974.16000000000008</v>
      </c>
      <c r="G11" s="21">
        <f t="shared" si="1"/>
        <v>-10</v>
      </c>
      <c r="H11" s="21">
        <f t="shared" si="2"/>
        <v>437.61286800000005</v>
      </c>
    </row>
    <row r="12" spans="2:8" x14ac:dyDescent="0.25">
      <c r="B12" s="23" t="s">
        <v>27</v>
      </c>
      <c r="C12" s="23">
        <v>255.3</v>
      </c>
      <c r="D12" s="24">
        <v>4.93</v>
      </c>
      <c r="E12" s="21">
        <v>403.55993999999998</v>
      </c>
      <c r="F12" s="21">
        <f t="shared" si="0"/>
        <v>229.77</v>
      </c>
      <c r="G12" s="21">
        <f t="shared" si="1"/>
        <v>-10</v>
      </c>
      <c r="H12" s="21">
        <f t="shared" si="2"/>
        <v>363.20394599999997</v>
      </c>
    </row>
    <row r="13" spans="2:8" x14ac:dyDescent="0.25">
      <c r="B13" s="23" t="s">
        <v>45</v>
      </c>
      <c r="C13" s="23">
        <v>2365.5500000000002</v>
      </c>
      <c r="D13" s="24">
        <v>4.18</v>
      </c>
      <c r="E13" s="21">
        <v>342.16644000000002</v>
      </c>
      <c r="F13" s="21">
        <f t="shared" si="0"/>
        <v>2128.9950000000003</v>
      </c>
      <c r="G13" s="21">
        <f t="shared" si="1"/>
        <v>-9.9999999999999929</v>
      </c>
      <c r="H13" s="21">
        <f t="shared" si="2"/>
        <v>307.94979600000005</v>
      </c>
    </row>
    <row r="14" spans="2:8" x14ac:dyDescent="0.25">
      <c r="B14" s="23" t="s">
        <v>32</v>
      </c>
      <c r="C14" s="23">
        <v>1349.1</v>
      </c>
      <c r="D14" s="24">
        <v>3.67</v>
      </c>
      <c r="E14" s="21">
        <v>300.41886</v>
      </c>
      <c r="F14" s="21">
        <f t="shared" si="0"/>
        <v>1214.19</v>
      </c>
      <c r="G14" s="21">
        <f t="shared" si="1"/>
        <v>-9.9999999999999893</v>
      </c>
      <c r="H14" s="21">
        <f t="shared" si="2"/>
        <v>270.37697400000002</v>
      </c>
    </row>
    <row r="15" spans="2:8" x14ac:dyDescent="0.25">
      <c r="B15" s="23" t="s">
        <v>42</v>
      </c>
      <c r="C15" s="23">
        <v>472</v>
      </c>
      <c r="D15" s="24">
        <v>3.03</v>
      </c>
      <c r="E15" s="21">
        <v>248.02973999999998</v>
      </c>
      <c r="F15" s="21">
        <f t="shared" si="0"/>
        <v>424.8</v>
      </c>
      <c r="G15" s="21">
        <f t="shared" si="1"/>
        <v>-9.9999999999999982</v>
      </c>
      <c r="H15" s="21">
        <f t="shared" si="2"/>
        <v>223.22676599999997</v>
      </c>
    </row>
    <row r="16" spans="2:8" x14ac:dyDescent="0.25">
      <c r="B16" s="23" t="s">
        <v>31</v>
      </c>
      <c r="C16" s="23">
        <v>719.7</v>
      </c>
      <c r="D16" s="24">
        <v>2.85</v>
      </c>
      <c r="E16" s="21">
        <v>233.29530000000003</v>
      </c>
      <c r="F16" s="21">
        <f t="shared" si="0"/>
        <v>647.73</v>
      </c>
      <c r="G16" s="21">
        <f t="shared" si="1"/>
        <v>-10.000000000000004</v>
      </c>
      <c r="H16" s="21">
        <f t="shared" si="2"/>
        <v>209.96577000000002</v>
      </c>
    </row>
    <row r="17" spans="2:8" x14ac:dyDescent="0.25">
      <c r="B17" s="23" t="s">
        <v>40</v>
      </c>
      <c r="C17" s="23">
        <v>250.2</v>
      </c>
      <c r="D17" s="24">
        <v>2.58</v>
      </c>
      <c r="E17" s="21">
        <v>211.19364000000002</v>
      </c>
      <c r="F17" s="21">
        <f t="shared" si="0"/>
        <v>225.18</v>
      </c>
      <c r="G17" s="21">
        <f t="shared" si="1"/>
        <v>-9.9999999999999929</v>
      </c>
      <c r="H17" s="21">
        <f t="shared" si="2"/>
        <v>190.07427600000003</v>
      </c>
    </row>
    <row r="18" spans="2:8" x14ac:dyDescent="0.25">
      <c r="B18" s="23" t="s">
        <v>10</v>
      </c>
      <c r="C18" s="23">
        <v>449.95</v>
      </c>
      <c r="D18" s="24">
        <v>2.5299999999999998</v>
      </c>
      <c r="E18" s="21">
        <v>207.10074</v>
      </c>
      <c r="F18" s="21">
        <f t="shared" si="0"/>
        <v>404.95499999999998</v>
      </c>
      <c r="G18" s="21">
        <f t="shared" si="1"/>
        <v>-10.000000000000002</v>
      </c>
      <c r="H18" s="21">
        <f t="shared" si="2"/>
        <v>186.39066600000001</v>
      </c>
    </row>
    <row r="19" spans="2:8" x14ac:dyDescent="0.25">
      <c r="B19" s="23" t="s">
        <v>35</v>
      </c>
      <c r="C19" s="23">
        <v>5319.55</v>
      </c>
      <c r="D19" s="24">
        <v>2.35</v>
      </c>
      <c r="E19" s="21">
        <v>192.36630000000002</v>
      </c>
      <c r="F19" s="21">
        <f t="shared" si="0"/>
        <v>4787.5950000000003</v>
      </c>
      <c r="G19" s="21">
        <f t="shared" si="1"/>
        <v>-9.9999999999999982</v>
      </c>
      <c r="H19" s="21">
        <f t="shared" si="2"/>
        <v>173.12967000000003</v>
      </c>
    </row>
    <row r="20" spans="2:8" x14ac:dyDescent="0.25">
      <c r="B20" s="23" t="s">
        <v>41</v>
      </c>
      <c r="C20" s="23">
        <v>630</v>
      </c>
      <c r="D20" s="24">
        <v>2.2599999999999998</v>
      </c>
      <c r="E20" s="21">
        <v>184.99907999999999</v>
      </c>
      <c r="F20" s="21">
        <f t="shared" si="0"/>
        <v>567</v>
      </c>
      <c r="G20" s="21">
        <f t="shared" si="1"/>
        <v>-10</v>
      </c>
      <c r="H20" s="21">
        <f t="shared" si="2"/>
        <v>166.49917199999999</v>
      </c>
    </row>
    <row r="21" spans="2:8" x14ac:dyDescent="0.25">
      <c r="B21" s="23" t="s">
        <v>26</v>
      </c>
      <c r="C21" s="23">
        <v>826.35</v>
      </c>
      <c r="D21" s="24">
        <v>1.96</v>
      </c>
      <c r="E21" s="21">
        <v>160.44167999999999</v>
      </c>
      <c r="F21" s="21">
        <f t="shared" si="0"/>
        <v>743.71500000000003</v>
      </c>
      <c r="G21" s="21">
        <f t="shared" si="1"/>
        <v>-10</v>
      </c>
      <c r="H21" s="21">
        <f t="shared" si="2"/>
        <v>144.39751200000001</v>
      </c>
    </row>
    <row r="22" spans="2:8" x14ac:dyDescent="0.25">
      <c r="B22" s="23" t="s">
        <v>28</v>
      </c>
      <c r="C22" s="23">
        <v>1107.9000000000001</v>
      </c>
      <c r="D22" s="24">
        <v>1.84</v>
      </c>
      <c r="E22" s="21">
        <v>150.61872000000002</v>
      </c>
      <c r="F22" s="21">
        <f t="shared" si="0"/>
        <v>997.11000000000013</v>
      </c>
      <c r="G22" s="21">
        <f t="shared" si="1"/>
        <v>-9.9999999999999964</v>
      </c>
      <c r="H22" s="21">
        <f t="shared" si="2"/>
        <v>135.55684800000003</v>
      </c>
    </row>
    <row r="23" spans="2:8" x14ac:dyDescent="0.25">
      <c r="B23" s="23" t="s">
        <v>34</v>
      </c>
      <c r="C23" s="23">
        <v>1184.7</v>
      </c>
      <c r="D23" s="24">
        <v>1.83</v>
      </c>
      <c r="E23" s="21">
        <v>149.80014</v>
      </c>
      <c r="F23" s="21">
        <f t="shared" si="0"/>
        <v>1066.23</v>
      </c>
      <c r="G23" s="21">
        <f t="shared" si="1"/>
        <v>-10.000000000000002</v>
      </c>
      <c r="H23" s="21">
        <f t="shared" si="2"/>
        <v>134.82012599999999</v>
      </c>
    </row>
    <row r="24" spans="2:8" x14ac:dyDescent="0.25">
      <c r="B24" s="23" t="s">
        <v>37</v>
      </c>
      <c r="C24" s="23">
        <v>191.35</v>
      </c>
      <c r="D24" s="24">
        <v>1.71</v>
      </c>
      <c r="E24" s="21">
        <v>139.97718</v>
      </c>
      <c r="F24" s="21">
        <f t="shared" si="0"/>
        <v>172.215</v>
      </c>
      <c r="G24" s="21">
        <f t="shared" si="1"/>
        <v>-9.9999999999999947</v>
      </c>
      <c r="H24" s="21">
        <f t="shared" si="2"/>
        <v>125.97946200000001</v>
      </c>
    </row>
    <row r="25" spans="2:8" x14ac:dyDescent="0.25">
      <c r="B25" s="23" t="s">
        <v>21</v>
      </c>
      <c r="C25" s="23">
        <v>827.95</v>
      </c>
      <c r="D25" s="24">
        <v>1.55</v>
      </c>
      <c r="E25" s="21">
        <v>126.87989999999999</v>
      </c>
      <c r="F25" s="21">
        <f t="shared" si="0"/>
        <v>745.15500000000009</v>
      </c>
      <c r="G25" s="21">
        <f t="shared" si="1"/>
        <v>-9.9999999999999947</v>
      </c>
      <c r="H25" s="21">
        <f t="shared" si="2"/>
        <v>114.19191000000001</v>
      </c>
    </row>
    <row r="26" spans="2:8" x14ac:dyDescent="0.25">
      <c r="B26" s="23" t="s">
        <v>36</v>
      </c>
      <c r="C26" s="23">
        <v>164.75</v>
      </c>
      <c r="D26" s="24">
        <v>1.35</v>
      </c>
      <c r="E26" s="21">
        <v>110.50830000000002</v>
      </c>
      <c r="F26" s="21">
        <f t="shared" si="0"/>
        <v>148.27500000000001</v>
      </c>
      <c r="G26" s="21">
        <f t="shared" si="1"/>
        <v>-9.9999999999999964</v>
      </c>
      <c r="H26" s="21">
        <f t="shared" si="2"/>
        <v>99.457470000000029</v>
      </c>
    </row>
    <row r="27" spans="2:8" x14ac:dyDescent="0.25">
      <c r="B27" s="23" t="s">
        <v>13</v>
      </c>
      <c r="C27" s="23">
        <v>305.64999999999998</v>
      </c>
      <c r="D27" s="24">
        <v>1.34</v>
      </c>
      <c r="E27" s="21">
        <v>109.68972000000002</v>
      </c>
      <c r="F27" s="21">
        <f t="shared" si="0"/>
        <v>275.08499999999998</v>
      </c>
      <c r="G27" s="21">
        <f t="shared" si="1"/>
        <v>-10</v>
      </c>
      <c r="H27" s="21">
        <f t="shared" si="2"/>
        <v>98.720748000000015</v>
      </c>
    </row>
    <row r="28" spans="2:8" x14ac:dyDescent="0.25">
      <c r="B28" s="23" t="s">
        <v>38</v>
      </c>
      <c r="C28" s="23">
        <v>183.5</v>
      </c>
      <c r="D28" s="24">
        <v>1.34</v>
      </c>
      <c r="E28" s="21">
        <v>109.68972000000002</v>
      </c>
      <c r="F28" s="21">
        <f t="shared" si="0"/>
        <v>165.15</v>
      </c>
      <c r="G28" s="21">
        <f t="shared" si="1"/>
        <v>-9.9999999999999964</v>
      </c>
      <c r="H28" s="21">
        <f t="shared" si="2"/>
        <v>98.720748000000029</v>
      </c>
    </row>
    <row r="29" spans="2:8" x14ac:dyDescent="0.25">
      <c r="B29" s="23" t="s">
        <v>9</v>
      </c>
      <c r="C29" s="23">
        <v>891.05</v>
      </c>
      <c r="D29" s="24">
        <v>1.33</v>
      </c>
      <c r="E29" s="21">
        <v>108.87114000000001</v>
      </c>
      <c r="F29" s="21">
        <f t="shared" si="0"/>
        <v>801.94499999999994</v>
      </c>
      <c r="G29" s="21">
        <f t="shared" si="1"/>
        <v>-10.000000000000002</v>
      </c>
      <c r="H29" s="21">
        <f t="shared" si="2"/>
        <v>97.984026</v>
      </c>
    </row>
    <row r="30" spans="2:8" x14ac:dyDescent="0.25">
      <c r="B30" s="23" t="s">
        <v>24</v>
      </c>
      <c r="C30" s="23">
        <v>3043.65</v>
      </c>
      <c r="D30" s="24">
        <v>1.29</v>
      </c>
      <c r="E30" s="21">
        <v>105.59682000000001</v>
      </c>
      <c r="F30" s="21">
        <f t="shared" si="0"/>
        <v>2739.2850000000003</v>
      </c>
      <c r="G30" s="21">
        <f t="shared" si="1"/>
        <v>-9.9999999999999929</v>
      </c>
      <c r="H30" s="21">
        <f t="shared" si="2"/>
        <v>95.037138000000013</v>
      </c>
    </row>
    <row r="31" spans="2:8" x14ac:dyDescent="0.25">
      <c r="B31" s="23" t="s">
        <v>18</v>
      </c>
      <c r="C31" s="23">
        <v>3060.4</v>
      </c>
      <c r="D31" s="24">
        <v>1.27</v>
      </c>
      <c r="E31" s="21">
        <v>103.95966</v>
      </c>
      <c r="F31" s="21">
        <f t="shared" si="0"/>
        <v>2754.36</v>
      </c>
      <c r="G31" s="21">
        <f t="shared" si="1"/>
        <v>-10</v>
      </c>
      <c r="H31" s="21">
        <f t="shared" si="2"/>
        <v>93.563693999999998</v>
      </c>
    </row>
    <row r="32" spans="2:8" x14ac:dyDescent="0.25">
      <c r="B32" s="23" t="s">
        <v>17</v>
      </c>
      <c r="C32" s="23">
        <v>300</v>
      </c>
      <c r="D32" s="24">
        <v>1.26</v>
      </c>
      <c r="E32" s="21">
        <v>103.14108</v>
      </c>
      <c r="F32" s="21">
        <f t="shared" si="0"/>
        <v>270</v>
      </c>
      <c r="G32" s="21">
        <f t="shared" si="1"/>
        <v>-10</v>
      </c>
      <c r="H32" s="21">
        <f t="shared" si="2"/>
        <v>92.826971999999998</v>
      </c>
    </row>
    <row r="33" spans="2:8" x14ac:dyDescent="0.25">
      <c r="B33" s="23" t="s">
        <v>50</v>
      </c>
      <c r="C33" s="23">
        <v>1156.45</v>
      </c>
      <c r="D33" s="24">
        <v>1.26</v>
      </c>
      <c r="E33" s="21">
        <v>103.14108</v>
      </c>
      <c r="F33" s="21">
        <f t="shared" si="0"/>
        <v>1040.8050000000001</v>
      </c>
      <c r="G33" s="21">
        <f t="shared" si="1"/>
        <v>-9.9999999999999982</v>
      </c>
      <c r="H33" s="21">
        <f t="shared" si="2"/>
        <v>92.826971999999998</v>
      </c>
    </row>
    <row r="34" spans="2:8" x14ac:dyDescent="0.25">
      <c r="B34" s="23" t="s">
        <v>11</v>
      </c>
      <c r="C34" s="23">
        <v>2632.2</v>
      </c>
      <c r="D34" s="24">
        <v>1.19</v>
      </c>
      <c r="E34" s="21">
        <v>97.411019999999994</v>
      </c>
      <c r="F34" s="21">
        <f t="shared" si="0"/>
        <v>2368.98</v>
      </c>
      <c r="G34" s="21">
        <f t="shared" si="1"/>
        <v>-9.9999999999999929</v>
      </c>
      <c r="H34" s="21">
        <f t="shared" si="2"/>
        <v>87.669917999999996</v>
      </c>
    </row>
    <row r="35" spans="2:8" x14ac:dyDescent="0.25">
      <c r="B35" s="23" t="s">
        <v>33</v>
      </c>
      <c r="C35" s="23">
        <v>1486.95</v>
      </c>
      <c r="D35" s="24">
        <v>1.18</v>
      </c>
      <c r="E35" s="21">
        <v>96.592440000000011</v>
      </c>
      <c r="F35" s="21">
        <f t="shared" si="0"/>
        <v>1338.2550000000001</v>
      </c>
      <c r="G35" s="21">
        <f t="shared" si="1"/>
        <v>-9.9999999999999947</v>
      </c>
      <c r="H35" s="21">
        <f t="shared" si="2"/>
        <v>86.933196000000009</v>
      </c>
    </row>
    <row r="36" spans="2:8" x14ac:dyDescent="0.25">
      <c r="B36" s="23" t="s">
        <v>47</v>
      </c>
      <c r="C36" s="23">
        <v>3250.2</v>
      </c>
      <c r="D36" s="24">
        <v>1.1200000000000001</v>
      </c>
      <c r="E36" s="21">
        <v>91.680960000000013</v>
      </c>
      <c r="F36" s="21">
        <f t="shared" si="0"/>
        <v>2925.18</v>
      </c>
      <c r="G36" s="21">
        <f t="shared" si="1"/>
        <v>-10</v>
      </c>
      <c r="H36" s="21">
        <f t="shared" si="2"/>
        <v>82.512864000000008</v>
      </c>
    </row>
    <row r="37" spans="2:8" x14ac:dyDescent="0.25">
      <c r="B37" s="23" t="s">
        <v>15</v>
      </c>
      <c r="C37" s="23">
        <v>635.5</v>
      </c>
      <c r="D37" s="24">
        <v>1.1000000000000001</v>
      </c>
      <c r="E37" s="21">
        <v>90.043800000000005</v>
      </c>
      <c r="F37" s="21">
        <f t="shared" si="0"/>
        <v>571.95000000000005</v>
      </c>
      <c r="G37" s="21">
        <f t="shared" si="1"/>
        <v>-9.9999999999999929</v>
      </c>
      <c r="H37" s="21">
        <f t="shared" si="2"/>
        <v>81.039420000000007</v>
      </c>
    </row>
    <row r="38" spans="2:8" x14ac:dyDescent="0.25">
      <c r="B38" s="23" t="s">
        <v>46</v>
      </c>
      <c r="C38" s="23">
        <v>488.9</v>
      </c>
      <c r="D38" s="24">
        <v>1.01</v>
      </c>
      <c r="E38" s="21">
        <v>82.676580000000001</v>
      </c>
      <c r="F38" s="21">
        <f t="shared" si="0"/>
        <v>440.01</v>
      </c>
      <c r="G38" s="21">
        <f t="shared" si="1"/>
        <v>-9.9999999999999982</v>
      </c>
      <c r="H38" s="21">
        <f t="shared" si="2"/>
        <v>74.408922000000004</v>
      </c>
    </row>
    <row r="39" spans="2:8" x14ac:dyDescent="0.25">
      <c r="B39" s="23" t="s">
        <v>48</v>
      </c>
      <c r="C39" s="23">
        <v>474.45</v>
      </c>
      <c r="D39" s="24">
        <v>1.01</v>
      </c>
      <c r="E39" s="21">
        <v>82.676580000000001</v>
      </c>
      <c r="F39" s="21">
        <f t="shared" ref="F39:F56" si="3">C39*0.9</f>
        <v>427.005</v>
      </c>
      <c r="G39" s="21">
        <f t="shared" ref="G39:G56" si="4">(F39-C39)/C39*100</f>
        <v>-10</v>
      </c>
      <c r="H39" s="21">
        <f t="shared" ref="H39:H56" si="5">E39+((E39*G39)/100)</f>
        <v>74.408922000000004</v>
      </c>
    </row>
    <row r="40" spans="2:8" x14ac:dyDescent="0.25">
      <c r="B40" s="23" t="s">
        <v>16</v>
      </c>
      <c r="C40" s="23">
        <v>568.79999999999995</v>
      </c>
      <c r="D40" s="24">
        <v>0.96</v>
      </c>
      <c r="E40" s="21">
        <v>78.583680000000001</v>
      </c>
      <c r="F40" s="21">
        <f t="shared" si="3"/>
        <v>511.91999999999996</v>
      </c>
      <c r="G40" s="21">
        <f t="shared" si="4"/>
        <v>-10</v>
      </c>
      <c r="H40" s="21">
        <f t="shared" si="5"/>
        <v>70.725312000000002</v>
      </c>
    </row>
    <row r="41" spans="2:8" x14ac:dyDescent="0.25">
      <c r="B41" s="23" t="s">
        <v>57</v>
      </c>
      <c r="C41" s="23">
        <v>21803.05</v>
      </c>
      <c r="D41" s="24">
        <v>0.96</v>
      </c>
      <c r="E41" s="21">
        <v>78.583680000000001</v>
      </c>
      <c r="F41" s="21">
        <f t="shared" si="3"/>
        <v>19622.744999999999</v>
      </c>
      <c r="G41" s="21">
        <f t="shared" si="4"/>
        <v>-10.000000000000002</v>
      </c>
      <c r="H41" s="21">
        <f t="shared" si="5"/>
        <v>70.725312000000002</v>
      </c>
    </row>
    <row r="42" spans="2:8" x14ac:dyDescent="0.25">
      <c r="B42" s="23" t="s">
        <v>20</v>
      </c>
      <c r="C42" s="23">
        <v>862.75</v>
      </c>
      <c r="D42" s="24">
        <v>0.92</v>
      </c>
      <c r="E42" s="21">
        <v>75.309360000000012</v>
      </c>
      <c r="F42" s="21">
        <f t="shared" si="3"/>
        <v>776.47500000000002</v>
      </c>
      <c r="G42" s="21">
        <f t="shared" si="4"/>
        <v>-9.9999999999999982</v>
      </c>
      <c r="H42" s="21">
        <f t="shared" si="5"/>
        <v>67.778424000000015</v>
      </c>
    </row>
    <row r="43" spans="2:8" x14ac:dyDescent="0.25">
      <c r="B43" s="23" t="s">
        <v>44</v>
      </c>
      <c r="C43" s="23">
        <v>391.25</v>
      </c>
      <c r="D43" s="24">
        <v>0.87</v>
      </c>
      <c r="E43" s="21">
        <v>71.216459999999998</v>
      </c>
      <c r="F43" s="21">
        <f t="shared" si="3"/>
        <v>352.125</v>
      </c>
      <c r="G43" s="21">
        <f t="shared" si="4"/>
        <v>-10</v>
      </c>
      <c r="H43" s="21">
        <f t="shared" si="5"/>
        <v>64.094814</v>
      </c>
    </row>
    <row r="44" spans="2:8" x14ac:dyDescent="0.25">
      <c r="B44" s="23" t="s">
        <v>51</v>
      </c>
      <c r="C44" s="23">
        <v>453.05</v>
      </c>
      <c r="D44" s="24">
        <v>0.82</v>
      </c>
      <c r="E44" s="21">
        <v>67.123559999999998</v>
      </c>
      <c r="F44" s="21">
        <f t="shared" si="3"/>
        <v>407.745</v>
      </c>
      <c r="G44" s="21">
        <f t="shared" si="4"/>
        <v>-10.000000000000002</v>
      </c>
      <c r="H44" s="21">
        <f t="shared" si="5"/>
        <v>60.411203999999998</v>
      </c>
    </row>
    <row r="45" spans="2:8" x14ac:dyDescent="0.25">
      <c r="B45" s="23" t="s">
        <v>52</v>
      </c>
      <c r="C45" s="23">
        <v>268.45</v>
      </c>
      <c r="D45" s="24">
        <v>0.76</v>
      </c>
      <c r="E45" s="21">
        <v>62.212080000000007</v>
      </c>
      <c r="F45" s="21">
        <f t="shared" si="3"/>
        <v>241.60499999999999</v>
      </c>
      <c r="G45" s="21">
        <f t="shared" si="4"/>
        <v>-10</v>
      </c>
      <c r="H45" s="21">
        <f t="shared" si="5"/>
        <v>55.99087200000001</v>
      </c>
    </row>
    <row r="46" spans="2:8" x14ac:dyDescent="0.25">
      <c r="B46" s="23" t="s">
        <v>19</v>
      </c>
      <c r="C46" s="23">
        <v>439.2</v>
      </c>
      <c r="D46" s="24">
        <v>0.68</v>
      </c>
      <c r="E46" s="21">
        <v>55.663440000000008</v>
      </c>
      <c r="F46" s="21">
        <f t="shared" si="3"/>
        <v>395.28</v>
      </c>
      <c r="G46" s="21">
        <f t="shared" si="4"/>
        <v>-10.000000000000004</v>
      </c>
      <c r="H46" s="21">
        <f t="shared" si="5"/>
        <v>50.097096000000008</v>
      </c>
    </row>
    <row r="47" spans="2:8" x14ac:dyDescent="0.25">
      <c r="B47" s="23" t="s">
        <v>25</v>
      </c>
      <c r="C47" s="23">
        <v>155.05000000000001</v>
      </c>
      <c r="D47" s="24">
        <v>0.66</v>
      </c>
      <c r="E47" s="21">
        <v>54.026280000000007</v>
      </c>
      <c r="F47" s="21">
        <f t="shared" si="3"/>
        <v>139.54500000000002</v>
      </c>
      <c r="G47" s="21">
        <f t="shared" si="4"/>
        <v>-9.9999999999999964</v>
      </c>
      <c r="H47" s="21">
        <f t="shared" si="5"/>
        <v>48.623652000000007</v>
      </c>
    </row>
    <row r="48" spans="2:8" x14ac:dyDescent="0.25">
      <c r="B48" s="23" t="s">
        <v>53</v>
      </c>
      <c r="C48" s="23">
        <v>21049.95</v>
      </c>
      <c r="D48" s="24">
        <v>0.64</v>
      </c>
      <c r="E48" s="21">
        <v>52.389120000000005</v>
      </c>
      <c r="F48" s="21">
        <f t="shared" si="3"/>
        <v>18944.955000000002</v>
      </c>
      <c r="G48" s="21">
        <f t="shared" si="4"/>
        <v>-9.9999999999999947</v>
      </c>
      <c r="H48" s="21">
        <f t="shared" si="5"/>
        <v>47.150208000000006</v>
      </c>
    </row>
    <row r="49" spans="2:8" x14ac:dyDescent="0.25">
      <c r="B49" s="23" t="s">
        <v>56</v>
      </c>
      <c r="C49" s="23">
        <v>343.45</v>
      </c>
      <c r="D49" s="24">
        <v>0.61</v>
      </c>
      <c r="E49" s="21">
        <v>49.93338</v>
      </c>
      <c r="F49" s="21">
        <f t="shared" si="3"/>
        <v>309.10500000000002</v>
      </c>
      <c r="G49" s="21">
        <f t="shared" si="4"/>
        <v>-9.9999999999999929</v>
      </c>
      <c r="H49" s="21">
        <f t="shared" si="5"/>
        <v>44.940042000000005</v>
      </c>
    </row>
    <row r="50" spans="2:8" x14ac:dyDescent="0.25">
      <c r="B50" s="23" t="s">
        <v>55</v>
      </c>
      <c r="C50" s="23">
        <v>669.3</v>
      </c>
      <c r="D50" s="24">
        <v>0.6</v>
      </c>
      <c r="E50" s="21">
        <v>49.114799999999995</v>
      </c>
      <c r="F50" s="21">
        <f t="shared" si="3"/>
        <v>602.37</v>
      </c>
      <c r="G50" s="21">
        <f t="shared" si="4"/>
        <v>-9.9999999999999929</v>
      </c>
      <c r="H50" s="21">
        <f t="shared" si="5"/>
        <v>44.203319999999998</v>
      </c>
    </row>
    <row r="51" spans="2:8" x14ac:dyDescent="0.25">
      <c r="B51" s="23" t="s">
        <v>8</v>
      </c>
      <c r="C51" s="23">
        <v>206.3</v>
      </c>
      <c r="D51" s="24">
        <v>0.53</v>
      </c>
      <c r="E51" s="21">
        <v>43.384740000000001</v>
      </c>
      <c r="F51" s="21">
        <f t="shared" si="3"/>
        <v>185.67000000000002</v>
      </c>
      <c r="G51" s="21">
        <f t="shared" si="4"/>
        <v>-9.9999999999999982</v>
      </c>
      <c r="H51" s="21">
        <f t="shared" si="5"/>
        <v>39.046266000000003</v>
      </c>
    </row>
    <row r="52" spans="2:8" x14ac:dyDescent="0.25">
      <c r="B52" s="23" t="s">
        <v>58</v>
      </c>
      <c r="C52" s="23">
        <v>299.10000000000002</v>
      </c>
      <c r="D52" s="24">
        <v>0.5</v>
      </c>
      <c r="E52" s="21">
        <v>40.929000000000002</v>
      </c>
      <c r="F52" s="21">
        <f t="shared" si="3"/>
        <v>269.19000000000005</v>
      </c>
      <c r="G52" s="21">
        <f t="shared" si="4"/>
        <v>-9.9999999999999876</v>
      </c>
      <c r="H52" s="21">
        <f t="shared" si="5"/>
        <v>36.836100000000009</v>
      </c>
    </row>
    <row r="53" spans="2:8" x14ac:dyDescent="0.25">
      <c r="B53" s="23" t="s">
        <v>12</v>
      </c>
      <c r="C53" s="23">
        <v>153.4</v>
      </c>
      <c r="D53" s="24">
        <v>0.48</v>
      </c>
      <c r="E53" s="21">
        <v>39.291840000000001</v>
      </c>
      <c r="F53" s="21">
        <f t="shared" si="3"/>
        <v>138.06</v>
      </c>
      <c r="G53" s="21">
        <f t="shared" si="4"/>
        <v>-10.000000000000002</v>
      </c>
      <c r="H53" s="21">
        <f t="shared" si="5"/>
        <v>35.362656000000001</v>
      </c>
    </row>
    <row r="54" spans="2:8" x14ac:dyDescent="0.25">
      <c r="B54" s="23" t="s">
        <v>43</v>
      </c>
      <c r="C54" s="23">
        <v>75.900000000000006</v>
      </c>
      <c r="D54" s="24">
        <v>0.46</v>
      </c>
      <c r="E54" s="21">
        <v>37.654680000000006</v>
      </c>
      <c r="F54" s="21">
        <f t="shared" si="3"/>
        <v>68.31</v>
      </c>
      <c r="G54" s="21">
        <f t="shared" si="4"/>
        <v>-10.000000000000004</v>
      </c>
      <c r="H54" s="21">
        <f t="shared" si="5"/>
        <v>33.889212000000001</v>
      </c>
    </row>
    <row r="55" spans="2:8" x14ac:dyDescent="0.25">
      <c r="B55" s="23" t="s">
        <v>7</v>
      </c>
      <c r="C55" s="23">
        <v>1331.05</v>
      </c>
      <c r="D55" s="24">
        <v>0.42</v>
      </c>
      <c r="E55" s="21">
        <v>34.380360000000003</v>
      </c>
      <c r="F55" s="21">
        <f t="shared" si="3"/>
        <v>1197.9449999999999</v>
      </c>
      <c r="G55" s="21">
        <f t="shared" si="4"/>
        <v>-10.000000000000002</v>
      </c>
      <c r="H55" s="21">
        <f t="shared" si="5"/>
        <v>30.942324000000003</v>
      </c>
    </row>
    <row r="56" spans="2:8" x14ac:dyDescent="0.25">
      <c r="B56" s="23" t="s">
        <v>14</v>
      </c>
      <c r="C56" s="23">
        <v>121.2</v>
      </c>
      <c r="D56" s="24">
        <v>0.36</v>
      </c>
      <c r="E56" s="21">
        <v>29.468879999999999</v>
      </c>
      <c r="F56" s="21">
        <f t="shared" si="3"/>
        <v>109.08</v>
      </c>
      <c r="G56" s="21">
        <f t="shared" si="4"/>
        <v>-10.000000000000004</v>
      </c>
      <c r="H56" s="21">
        <f t="shared" si="5"/>
        <v>26.521991999999997</v>
      </c>
    </row>
    <row r="57" spans="2:8" x14ac:dyDescent="0.25">
      <c r="B57" s="23" t="s">
        <v>54</v>
      </c>
      <c r="C57" s="23">
        <v>74.150000000000006</v>
      </c>
      <c r="D57" s="24">
        <v>0.31</v>
      </c>
      <c r="E57" s="21">
        <v>25.375979999999998</v>
      </c>
      <c r="F57" s="21">
        <f t="shared" ref="F57" si="6">C57*0.9</f>
        <v>66.735000000000014</v>
      </c>
      <c r="G57" s="21">
        <f t="shared" ref="G57" si="7">(F57-C57)/C57*100</f>
        <v>-9.9999999999999876</v>
      </c>
      <c r="H57" s="21">
        <f t="shared" ref="H57" si="8">E57+((E57*G57)/100)</f>
        <v>22.838382000000003</v>
      </c>
    </row>
    <row r="58" spans="2:8" ht="21" x14ac:dyDescent="0.35">
      <c r="B58" s="16"/>
      <c r="C58" s="16"/>
      <c r="D58" s="25">
        <f>SUM(D7:D57)</f>
        <v>100.00000000000001</v>
      </c>
      <c r="E58" s="17">
        <f>SUM(E7:E57)</f>
        <v>8185.8000000000029</v>
      </c>
      <c r="F58" s="18"/>
      <c r="G58" s="19"/>
      <c r="H58" s="17">
        <f>SUM(H7:H57)</f>
        <v>7367.2199999999984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selection activeCell="H7" sqref="H7"/>
    </sheetView>
  </sheetViews>
  <sheetFormatPr defaultRowHeight="15" x14ac:dyDescent="0.2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 x14ac:dyDescent="0.25">
      <c r="B2" s="1"/>
      <c r="C2" s="2"/>
      <c r="D2" s="2"/>
      <c r="E2" s="2"/>
      <c r="F2" s="2"/>
      <c r="G2" s="2"/>
      <c r="H2" s="3"/>
    </row>
    <row r="3" spans="2:8" x14ac:dyDescent="0.25">
      <c r="B3" s="4"/>
      <c r="C3" s="5"/>
      <c r="D3" s="5"/>
      <c r="E3" s="5"/>
      <c r="F3" s="5"/>
      <c r="G3" s="5"/>
      <c r="H3" s="6"/>
    </row>
    <row r="4" spans="2:8" x14ac:dyDescent="0.25">
      <c r="B4" s="4"/>
      <c r="C4" s="5"/>
      <c r="D4" s="5"/>
      <c r="E4" s="5"/>
      <c r="F4" s="5"/>
      <c r="G4" s="5"/>
      <c r="H4" s="6"/>
    </row>
    <row r="5" spans="2:8" x14ac:dyDescent="0.25">
      <c r="B5" s="7"/>
      <c r="C5" s="8"/>
      <c r="D5" s="8"/>
      <c r="E5" s="8"/>
      <c r="F5" s="8"/>
      <c r="G5" s="8"/>
      <c r="H5" s="9"/>
    </row>
    <row r="6" spans="2:8" ht="37.5" x14ac:dyDescent="0.3">
      <c r="B6" s="20" t="s">
        <v>0</v>
      </c>
      <c r="C6" s="20" t="s">
        <v>6</v>
      </c>
      <c r="D6" s="20" t="s">
        <v>1</v>
      </c>
      <c r="E6" s="10" t="s">
        <v>2</v>
      </c>
      <c r="F6" s="11" t="s">
        <v>3</v>
      </c>
      <c r="G6" s="10" t="s">
        <v>49</v>
      </c>
      <c r="H6" s="10" t="s">
        <v>2</v>
      </c>
    </row>
    <row r="7" spans="2:8" x14ac:dyDescent="0.25">
      <c r="B7" s="23" t="s">
        <v>23</v>
      </c>
      <c r="C7" s="23">
        <v>1206.2</v>
      </c>
      <c r="D7" s="24">
        <v>8.06</v>
      </c>
      <c r="E7" s="21">
        <v>659.77548000000013</v>
      </c>
      <c r="F7" s="22">
        <f t="shared" ref="F7:F38" si="0">C7*1.1</f>
        <v>1326.8200000000002</v>
      </c>
      <c r="G7" s="21">
        <f t="shared" ref="G7:G38" si="1">(F7-C7)/C7*100</f>
        <v>10.000000000000009</v>
      </c>
      <c r="H7" s="21">
        <f t="shared" ref="H7:H38" si="2">E7+((E7*G7)/100)</f>
        <v>725.7530280000002</v>
      </c>
    </row>
    <row r="8" spans="2:8" x14ac:dyDescent="0.25">
      <c r="B8" s="23" t="s">
        <v>30</v>
      </c>
      <c r="C8" s="23">
        <v>241.65</v>
      </c>
      <c r="D8" s="24">
        <v>6.8</v>
      </c>
      <c r="E8" s="21">
        <v>556.63440000000003</v>
      </c>
      <c r="F8" s="22">
        <f t="shared" si="0"/>
        <v>265.81500000000005</v>
      </c>
      <c r="G8" s="21">
        <f t="shared" si="1"/>
        <v>10.00000000000002</v>
      </c>
      <c r="H8" s="21">
        <f t="shared" si="2"/>
        <v>612.29784000000018</v>
      </c>
    </row>
    <row r="9" spans="2:8" x14ac:dyDescent="0.25">
      <c r="B9" s="23" t="s">
        <v>29</v>
      </c>
      <c r="C9" s="23">
        <v>1010.6</v>
      </c>
      <c r="D9" s="24">
        <v>6.7</v>
      </c>
      <c r="E9" s="21">
        <v>548.44860000000006</v>
      </c>
      <c r="F9" s="22">
        <f t="shared" si="0"/>
        <v>1111.6600000000001</v>
      </c>
      <c r="G9" s="21">
        <f t="shared" si="1"/>
        <v>10.000000000000005</v>
      </c>
      <c r="H9" s="21">
        <f t="shared" si="2"/>
        <v>603.2934600000001</v>
      </c>
    </row>
    <row r="10" spans="2:8" x14ac:dyDescent="0.25">
      <c r="B10" s="23" t="s">
        <v>22</v>
      </c>
      <c r="C10" s="23">
        <v>1262.5999999999999</v>
      </c>
      <c r="D10" s="24">
        <v>6.64</v>
      </c>
      <c r="E10" s="21">
        <v>543.53711999999996</v>
      </c>
      <c r="F10" s="22">
        <f t="shared" si="0"/>
        <v>1388.86</v>
      </c>
      <c r="G10" s="21">
        <f t="shared" si="1"/>
        <v>10</v>
      </c>
      <c r="H10" s="21">
        <f t="shared" si="2"/>
        <v>597.89083199999993</v>
      </c>
    </row>
    <row r="11" spans="2:8" x14ac:dyDescent="0.25">
      <c r="B11" s="23" t="s">
        <v>39</v>
      </c>
      <c r="C11" s="23">
        <v>1082.4000000000001</v>
      </c>
      <c r="D11" s="24">
        <v>5.94</v>
      </c>
      <c r="E11" s="21">
        <v>486.23652000000004</v>
      </c>
      <c r="F11" s="22">
        <f t="shared" si="0"/>
        <v>1190.6400000000001</v>
      </c>
      <c r="G11" s="21">
        <f t="shared" si="1"/>
        <v>10</v>
      </c>
      <c r="H11" s="21">
        <f t="shared" si="2"/>
        <v>534.86017200000003</v>
      </c>
    </row>
    <row r="12" spans="2:8" x14ac:dyDescent="0.25">
      <c r="B12" s="23" t="s">
        <v>27</v>
      </c>
      <c r="C12" s="23">
        <v>255.3</v>
      </c>
      <c r="D12" s="24">
        <v>4.93</v>
      </c>
      <c r="E12" s="21">
        <v>403.55993999999998</v>
      </c>
      <c r="F12" s="22">
        <f t="shared" si="0"/>
        <v>280.83000000000004</v>
      </c>
      <c r="G12" s="21">
        <f t="shared" si="1"/>
        <v>10.000000000000012</v>
      </c>
      <c r="H12" s="21">
        <f t="shared" si="2"/>
        <v>443.91593400000005</v>
      </c>
    </row>
    <row r="13" spans="2:8" x14ac:dyDescent="0.25">
      <c r="B13" s="23" t="s">
        <v>45</v>
      </c>
      <c r="C13" s="23">
        <v>2365.5500000000002</v>
      </c>
      <c r="D13" s="24">
        <v>4.18</v>
      </c>
      <c r="E13" s="21">
        <v>342.16644000000002</v>
      </c>
      <c r="F13" s="22">
        <f t="shared" si="0"/>
        <v>2602.1050000000005</v>
      </c>
      <c r="G13" s="21">
        <f t="shared" si="1"/>
        <v>10.000000000000012</v>
      </c>
      <c r="H13" s="21">
        <f t="shared" si="2"/>
        <v>376.38308400000005</v>
      </c>
    </row>
    <row r="14" spans="2:8" x14ac:dyDescent="0.25">
      <c r="B14" s="23" t="s">
        <v>32</v>
      </c>
      <c r="C14" s="23">
        <v>1349.1</v>
      </c>
      <c r="D14" s="24">
        <v>3.67</v>
      </c>
      <c r="E14" s="21">
        <v>300.41886</v>
      </c>
      <c r="F14" s="22">
        <f t="shared" si="0"/>
        <v>1484.01</v>
      </c>
      <c r="G14" s="21">
        <f t="shared" si="1"/>
        <v>10.000000000000005</v>
      </c>
      <c r="H14" s="21">
        <f t="shared" si="2"/>
        <v>330.46074600000003</v>
      </c>
    </row>
    <row r="15" spans="2:8" x14ac:dyDescent="0.25">
      <c r="B15" s="23" t="s">
        <v>42</v>
      </c>
      <c r="C15" s="23">
        <v>472</v>
      </c>
      <c r="D15" s="24">
        <v>3.03</v>
      </c>
      <c r="E15" s="21">
        <v>248.02973999999998</v>
      </c>
      <c r="F15" s="22">
        <f t="shared" si="0"/>
        <v>519.20000000000005</v>
      </c>
      <c r="G15" s="21">
        <f t="shared" si="1"/>
        <v>10.000000000000011</v>
      </c>
      <c r="H15" s="21">
        <f t="shared" si="2"/>
        <v>272.83271400000001</v>
      </c>
    </row>
    <row r="16" spans="2:8" x14ac:dyDescent="0.25">
      <c r="B16" s="23" t="s">
        <v>31</v>
      </c>
      <c r="C16" s="23">
        <v>719.7</v>
      </c>
      <c r="D16" s="24">
        <v>2.85</v>
      </c>
      <c r="E16" s="21">
        <v>233.29530000000003</v>
      </c>
      <c r="F16" s="22">
        <f t="shared" si="0"/>
        <v>791.67000000000007</v>
      </c>
      <c r="G16" s="21">
        <f t="shared" si="1"/>
        <v>10.000000000000004</v>
      </c>
      <c r="H16" s="21">
        <f t="shared" si="2"/>
        <v>256.62483000000003</v>
      </c>
    </row>
    <row r="17" spans="2:8" x14ac:dyDescent="0.25">
      <c r="B17" s="23" t="s">
        <v>40</v>
      </c>
      <c r="C17" s="23">
        <v>250.2</v>
      </c>
      <c r="D17" s="24">
        <v>2.58</v>
      </c>
      <c r="E17" s="21">
        <v>211.19364000000002</v>
      </c>
      <c r="F17" s="22">
        <f t="shared" si="0"/>
        <v>275.22000000000003</v>
      </c>
      <c r="G17" s="21">
        <f t="shared" si="1"/>
        <v>10.000000000000016</v>
      </c>
      <c r="H17" s="21">
        <f t="shared" si="2"/>
        <v>232.31300400000006</v>
      </c>
    </row>
    <row r="18" spans="2:8" x14ac:dyDescent="0.25">
      <c r="B18" s="23" t="s">
        <v>10</v>
      </c>
      <c r="C18" s="23">
        <v>449.95</v>
      </c>
      <c r="D18" s="24">
        <v>2.5299999999999998</v>
      </c>
      <c r="E18" s="21">
        <v>207.10074</v>
      </c>
      <c r="F18" s="22">
        <f t="shared" si="0"/>
        <v>494.94500000000005</v>
      </c>
      <c r="G18" s="21">
        <f t="shared" si="1"/>
        <v>10.000000000000014</v>
      </c>
      <c r="H18" s="21">
        <f t="shared" si="2"/>
        <v>227.81081400000002</v>
      </c>
    </row>
    <row r="19" spans="2:8" x14ac:dyDescent="0.25">
      <c r="B19" s="23" t="s">
        <v>35</v>
      </c>
      <c r="C19" s="23">
        <v>5319.55</v>
      </c>
      <c r="D19" s="24">
        <v>2.35</v>
      </c>
      <c r="E19" s="21">
        <v>192.36630000000002</v>
      </c>
      <c r="F19" s="22">
        <f t="shared" si="0"/>
        <v>5851.505000000001</v>
      </c>
      <c r="G19" s="21">
        <f t="shared" si="1"/>
        <v>10.000000000000016</v>
      </c>
      <c r="H19" s="21">
        <f t="shared" si="2"/>
        <v>211.60293000000007</v>
      </c>
    </row>
    <row r="20" spans="2:8" x14ac:dyDescent="0.25">
      <c r="B20" s="23" t="s">
        <v>41</v>
      </c>
      <c r="C20" s="23">
        <v>630</v>
      </c>
      <c r="D20" s="24">
        <v>2.2599999999999998</v>
      </c>
      <c r="E20" s="21">
        <v>184.99907999999999</v>
      </c>
      <c r="F20" s="22">
        <f t="shared" si="0"/>
        <v>693</v>
      </c>
      <c r="G20" s="21">
        <f t="shared" si="1"/>
        <v>10</v>
      </c>
      <c r="H20" s="21">
        <f t="shared" si="2"/>
        <v>203.498988</v>
      </c>
    </row>
    <row r="21" spans="2:8" x14ac:dyDescent="0.25">
      <c r="B21" s="23" t="s">
        <v>26</v>
      </c>
      <c r="C21" s="23">
        <v>826.35</v>
      </c>
      <c r="D21" s="24">
        <v>1.96</v>
      </c>
      <c r="E21" s="21">
        <v>160.44167999999999</v>
      </c>
      <c r="F21" s="22">
        <f t="shared" si="0"/>
        <v>908.98500000000013</v>
      </c>
      <c r="G21" s="21">
        <f t="shared" si="1"/>
        <v>10.000000000000012</v>
      </c>
      <c r="H21" s="21">
        <f t="shared" si="2"/>
        <v>176.485848</v>
      </c>
    </row>
    <row r="22" spans="2:8" x14ac:dyDescent="0.25">
      <c r="B22" s="23" t="s">
        <v>28</v>
      </c>
      <c r="C22" s="23">
        <v>1107.9000000000001</v>
      </c>
      <c r="D22" s="24">
        <v>1.84</v>
      </c>
      <c r="E22" s="21">
        <v>150.61872000000002</v>
      </c>
      <c r="F22" s="22">
        <f t="shared" si="0"/>
        <v>1218.6900000000003</v>
      </c>
      <c r="G22" s="21">
        <f t="shared" si="1"/>
        <v>10.000000000000016</v>
      </c>
      <c r="H22" s="21">
        <f t="shared" si="2"/>
        <v>165.68059200000005</v>
      </c>
    </row>
    <row r="23" spans="2:8" x14ac:dyDescent="0.25">
      <c r="B23" s="23" t="s">
        <v>34</v>
      </c>
      <c r="C23" s="23">
        <v>1184.7</v>
      </c>
      <c r="D23" s="24">
        <v>1.83</v>
      </c>
      <c r="E23" s="21">
        <v>149.80014</v>
      </c>
      <c r="F23" s="22">
        <f t="shared" si="0"/>
        <v>1303.17</v>
      </c>
      <c r="G23" s="21">
        <f t="shared" si="1"/>
        <v>10.000000000000002</v>
      </c>
      <c r="H23" s="21">
        <f t="shared" si="2"/>
        <v>164.78015400000001</v>
      </c>
    </row>
    <row r="24" spans="2:8" x14ac:dyDescent="0.25">
      <c r="B24" s="23" t="s">
        <v>37</v>
      </c>
      <c r="C24" s="23">
        <v>191.35</v>
      </c>
      <c r="D24" s="24">
        <v>1.71</v>
      </c>
      <c r="E24" s="21">
        <v>139.97718</v>
      </c>
      <c r="F24" s="22">
        <f t="shared" si="0"/>
        <v>210.48500000000001</v>
      </c>
      <c r="G24" s="21">
        <f t="shared" si="1"/>
        <v>10.000000000000011</v>
      </c>
      <c r="H24" s="21">
        <f t="shared" si="2"/>
        <v>153.97489800000002</v>
      </c>
    </row>
    <row r="25" spans="2:8" x14ac:dyDescent="0.25">
      <c r="B25" s="23" t="s">
        <v>21</v>
      </c>
      <c r="C25" s="23">
        <v>827.95</v>
      </c>
      <c r="D25" s="24">
        <v>1.55</v>
      </c>
      <c r="E25" s="21">
        <v>126.87989999999999</v>
      </c>
      <c r="F25" s="22">
        <f t="shared" si="0"/>
        <v>910.74500000000012</v>
      </c>
      <c r="G25" s="21">
        <f t="shared" si="1"/>
        <v>10.000000000000009</v>
      </c>
      <c r="H25" s="21">
        <f t="shared" si="2"/>
        <v>139.56789000000001</v>
      </c>
    </row>
    <row r="26" spans="2:8" x14ac:dyDescent="0.25">
      <c r="B26" s="23" t="s">
        <v>36</v>
      </c>
      <c r="C26" s="23">
        <v>164.75</v>
      </c>
      <c r="D26" s="24">
        <v>1.35</v>
      </c>
      <c r="E26" s="21">
        <v>110.50830000000002</v>
      </c>
      <c r="F26" s="22">
        <f t="shared" si="0"/>
        <v>181.22500000000002</v>
      </c>
      <c r="G26" s="21">
        <f t="shared" si="1"/>
        <v>10.000000000000014</v>
      </c>
      <c r="H26" s="21">
        <f t="shared" si="2"/>
        <v>121.55913000000004</v>
      </c>
    </row>
    <row r="27" spans="2:8" x14ac:dyDescent="0.25">
      <c r="B27" s="23" t="s">
        <v>13</v>
      </c>
      <c r="C27" s="23">
        <v>305.64999999999998</v>
      </c>
      <c r="D27" s="24">
        <v>1.34</v>
      </c>
      <c r="E27" s="21">
        <v>109.68972000000002</v>
      </c>
      <c r="F27" s="22">
        <f t="shared" si="0"/>
        <v>336.21499999999997</v>
      </c>
      <c r="G27" s="21">
        <f t="shared" si="1"/>
        <v>10</v>
      </c>
      <c r="H27" s="21">
        <f t="shared" si="2"/>
        <v>120.65869200000003</v>
      </c>
    </row>
    <row r="28" spans="2:8" x14ac:dyDescent="0.25">
      <c r="B28" s="23" t="s">
        <v>38</v>
      </c>
      <c r="C28" s="23">
        <v>183.5</v>
      </c>
      <c r="D28" s="24">
        <v>1.34</v>
      </c>
      <c r="E28" s="21">
        <v>109.68972000000002</v>
      </c>
      <c r="F28" s="22">
        <f t="shared" si="0"/>
        <v>201.85000000000002</v>
      </c>
      <c r="G28" s="21">
        <f t="shared" si="1"/>
        <v>10.000000000000012</v>
      </c>
      <c r="H28" s="21">
        <f t="shared" si="2"/>
        <v>120.65869200000003</v>
      </c>
    </row>
    <row r="29" spans="2:8" x14ac:dyDescent="0.25">
      <c r="B29" s="23" t="s">
        <v>9</v>
      </c>
      <c r="C29" s="23">
        <v>891.05</v>
      </c>
      <c r="D29" s="24">
        <v>1.33</v>
      </c>
      <c r="E29" s="21">
        <v>108.87114000000001</v>
      </c>
      <c r="F29" s="22">
        <f t="shared" si="0"/>
        <v>980.15499999999997</v>
      </c>
      <c r="G29" s="21">
        <f t="shared" si="1"/>
        <v>10.000000000000002</v>
      </c>
      <c r="H29" s="21">
        <f t="shared" si="2"/>
        <v>119.75825400000002</v>
      </c>
    </row>
    <row r="30" spans="2:8" x14ac:dyDescent="0.25">
      <c r="B30" s="23" t="s">
        <v>24</v>
      </c>
      <c r="C30" s="23">
        <v>3043.65</v>
      </c>
      <c r="D30" s="24">
        <v>1.29</v>
      </c>
      <c r="E30" s="21">
        <v>105.59682000000001</v>
      </c>
      <c r="F30" s="22">
        <f t="shared" si="0"/>
        <v>3348.0150000000003</v>
      </c>
      <c r="G30" s="21">
        <f t="shared" si="1"/>
        <v>10.000000000000007</v>
      </c>
      <c r="H30" s="21">
        <f t="shared" si="2"/>
        <v>116.15650200000002</v>
      </c>
    </row>
    <row r="31" spans="2:8" x14ac:dyDescent="0.25">
      <c r="B31" s="23" t="s">
        <v>18</v>
      </c>
      <c r="C31" s="23">
        <v>3060.4</v>
      </c>
      <c r="D31" s="24">
        <v>1.27</v>
      </c>
      <c r="E31" s="21">
        <v>103.95966</v>
      </c>
      <c r="F31" s="22">
        <f t="shared" si="0"/>
        <v>3366.4400000000005</v>
      </c>
      <c r="G31" s="21">
        <f t="shared" si="1"/>
        <v>10.000000000000012</v>
      </c>
      <c r="H31" s="21">
        <f t="shared" si="2"/>
        <v>114.35562600000002</v>
      </c>
    </row>
    <row r="32" spans="2:8" x14ac:dyDescent="0.25">
      <c r="B32" s="23" t="s">
        <v>17</v>
      </c>
      <c r="C32" s="23">
        <v>300</v>
      </c>
      <c r="D32" s="24">
        <v>1.26</v>
      </c>
      <c r="E32" s="21">
        <v>103.14108</v>
      </c>
      <c r="F32" s="22">
        <f t="shared" si="0"/>
        <v>330</v>
      </c>
      <c r="G32" s="21">
        <f t="shared" si="1"/>
        <v>10</v>
      </c>
      <c r="H32" s="21">
        <f t="shared" si="2"/>
        <v>113.45518800000001</v>
      </c>
    </row>
    <row r="33" spans="2:8" x14ac:dyDescent="0.25">
      <c r="B33" s="23" t="s">
        <v>50</v>
      </c>
      <c r="C33" s="23">
        <v>1156.45</v>
      </c>
      <c r="D33" s="24">
        <v>1.26</v>
      </c>
      <c r="E33" s="21">
        <v>103.14108</v>
      </c>
      <c r="F33" s="22">
        <f t="shared" si="0"/>
        <v>1272.0950000000003</v>
      </c>
      <c r="G33" s="21">
        <f t="shared" si="1"/>
        <v>10.000000000000018</v>
      </c>
      <c r="H33" s="21">
        <f t="shared" si="2"/>
        <v>113.45518800000002</v>
      </c>
    </row>
    <row r="34" spans="2:8" x14ac:dyDescent="0.25">
      <c r="B34" s="23" t="s">
        <v>11</v>
      </c>
      <c r="C34" s="23">
        <v>2632.2</v>
      </c>
      <c r="D34" s="24">
        <v>1.19</v>
      </c>
      <c r="E34" s="21">
        <v>97.411019999999994</v>
      </c>
      <c r="F34" s="22">
        <f t="shared" si="0"/>
        <v>2895.42</v>
      </c>
      <c r="G34" s="21">
        <f t="shared" si="1"/>
        <v>10.000000000000011</v>
      </c>
      <c r="H34" s="21">
        <f t="shared" si="2"/>
        <v>107.15212200000001</v>
      </c>
    </row>
    <row r="35" spans="2:8" x14ac:dyDescent="0.25">
      <c r="B35" s="23" t="s">
        <v>33</v>
      </c>
      <c r="C35" s="23">
        <v>1486.95</v>
      </c>
      <c r="D35" s="24">
        <v>1.18</v>
      </c>
      <c r="E35" s="21">
        <v>96.592440000000011</v>
      </c>
      <c r="F35" s="22">
        <f t="shared" si="0"/>
        <v>1635.6450000000002</v>
      </c>
      <c r="G35" s="21">
        <f t="shared" si="1"/>
        <v>10.000000000000011</v>
      </c>
      <c r="H35" s="21">
        <f t="shared" si="2"/>
        <v>106.25168400000003</v>
      </c>
    </row>
    <row r="36" spans="2:8" x14ac:dyDescent="0.25">
      <c r="B36" s="23" t="s">
        <v>47</v>
      </c>
      <c r="C36" s="23">
        <v>3250.2</v>
      </c>
      <c r="D36" s="24">
        <v>1.1200000000000001</v>
      </c>
      <c r="E36" s="21">
        <v>91.680960000000013</v>
      </c>
      <c r="F36" s="22">
        <f t="shared" si="0"/>
        <v>3575.2200000000003</v>
      </c>
      <c r="G36" s="21">
        <f t="shared" si="1"/>
        <v>10.000000000000014</v>
      </c>
      <c r="H36" s="21">
        <f t="shared" si="2"/>
        <v>100.84905600000003</v>
      </c>
    </row>
    <row r="37" spans="2:8" x14ac:dyDescent="0.25">
      <c r="B37" s="23" t="s">
        <v>15</v>
      </c>
      <c r="C37" s="23">
        <v>635.5</v>
      </c>
      <c r="D37" s="24">
        <v>1.1000000000000001</v>
      </c>
      <c r="E37" s="21">
        <v>90.043800000000005</v>
      </c>
      <c r="F37" s="22">
        <f t="shared" si="0"/>
        <v>699.05000000000007</v>
      </c>
      <c r="G37" s="21">
        <f t="shared" si="1"/>
        <v>10.000000000000011</v>
      </c>
      <c r="H37" s="21">
        <f t="shared" si="2"/>
        <v>99.048180000000016</v>
      </c>
    </row>
    <row r="38" spans="2:8" x14ac:dyDescent="0.25">
      <c r="B38" s="23" t="s">
        <v>46</v>
      </c>
      <c r="C38" s="23">
        <v>488.9</v>
      </c>
      <c r="D38" s="24">
        <v>1.01</v>
      </c>
      <c r="E38" s="21">
        <v>82.676580000000001</v>
      </c>
      <c r="F38" s="22">
        <f t="shared" si="0"/>
        <v>537.79</v>
      </c>
      <c r="G38" s="21">
        <f t="shared" si="1"/>
        <v>9.9999999999999982</v>
      </c>
      <c r="H38" s="21">
        <f t="shared" si="2"/>
        <v>90.944237999999999</v>
      </c>
    </row>
    <row r="39" spans="2:8" x14ac:dyDescent="0.25">
      <c r="B39" s="23" t="s">
        <v>48</v>
      </c>
      <c r="C39" s="23">
        <v>474.45</v>
      </c>
      <c r="D39" s="24">
        <v>1.01</v>
      </c>
      <c r="E39" s="21">
        <v>82.676580000000001</v>
      </c>
      <c r="F39" s="22">
        <f t="shared" ref="F39:F56" si="3">C39*1.1</f>
        <v>521.89499999999998</v>
      </c>
      <c r="G39" s="21">
        <f t="shared" ref="G39:G56" si="4">(F39-C39)/C39*100</f>
        <v>10</v>
      </c>
      <c r="H39" s="21">
        <f t="shared" ref="H39:H56" si="5">E39+((E39*G39)/100)</f>
        <v>90.944237999999999</v>
      </c>
    </row>
    <row r="40" spans="2:8" x14ac:dyDescent="0.25">
      <c r="B40" s="23" t="s">
        <v>16</v>
      </c>
      <c r="C40" s="23">
        <v>568.79999999999995</v>
      </c>
      <c r="D40" s="24">
        <v>0.96</v>
      </c>
      <c r="E40" s="21">
        <v>78.583680000000001</v>
      </c>
      <c r="F40" s="22">
        <f t="shared" si="3"/>
        <v>625.67999999999995</v>
      </c>
      <c r="G40" s="21">
        <f t="shared" si="4"/>
        <v>10</v>
      </c>
      <c r="H40" s="21">
        <f t="shared" si="5"/>
        <v>86.442048</v>
      </c>
    </row>
    <row r="41" spans="2:8" x14ac:dyDescent="0.25">
      <c r="B41" s="23" t="s">
        <v>57</v>
      </c>
      <c r="C41" s="23">
        <v>21803.05</v>
      </c>
      <c r="D41" s="24">
        <v>0.96</v>
      </c>
      <c r="E41" s="21">
        <v>78.583680000000001</v>
      </c>
      <c r="F41" s="22">
        <f t="shared" si="3"/>
        <v>23983.355</v>
      </c>
      <c r="G41" s="21">
        <f t="shared" si="4"/>
        <v>10.000000000000002</v>
      </c>
      <c r="H41" s="21">
        <f t="shared" si="5"/>
        <v>86.442048</v>
      </c>
    </row>
    <row r="42" spans="2:8" x14ac:dyDescent="0.25">
      <c r="B42" s="23" t="s">
        <v>20</v>
      </c>
      <c r="C42" s="23">
        <v>862.75</v>
      </c>
      <c r="D42" s="24">
        <v>0.92</v>
      </c>
      <c r="E42" s="21">
        <v>75.309360000000012</v>
      </c>
      <c r="F42" s="22">
        <f t="shared" si="3"/>
        <v>949.02500000000009</v>
      </c>
      <c r="G42" s="21">
        <f t="shared" si="4"/>
        <v>10.000000000000011</v>
      </c>
      <c r="H42" s="21">
        <f t="shared" si="5"/>
        <v>82.840296000000023</v>
      </c>
    </row>
    <row r="43" spans="2:8" x14ac:dyDescent="0.25">
      <c r="B43" s="23" t="s">
        <v>44</v>
      </c>
      <c r="C43" s="23">
        <v>391.25</v>
      </c>
      <c r="D43" s="24">
        <v>0.87</v>
      </c>
      <c r="E43" s="21">
        <v>71.216459999999998</v>
      </c>
      <c r="F43" s="22">
        <f t="shared" si="3"/>
        <v>430.37500000000006</v>
      </c>
      <c r="G43" s="21">
        <f t="shared" si="4"/>
        <v>10.000000000000014</v>
      </c>
      <c r="H43" s="21">
        <f t="shared" si="5"/>
        <v>78.33810600000001</v>
      </c>
    </row>
    <row r="44" spans="2:8" x14ac:dyDescent="0.25">
      <c r="B44" s="23" t="s">
        <v>51</v>
      </c>
      <c r="C44" s="23">
        <v>453.05</v>
      </c>
      <c r="D44" s="24">
        <v>0.82</v>
      </c>
      <c r="E44" s="21">
        <v>67.123559999999998</v>
      </c>
      <c r="F44" s="22">
        <f t="shared" si="3"/>
        <v>498.35500000000008</v>
      </c>
      <c r="G44" s="21">
        <f t="shared" si="4"/>
        <v>10.000000000000014</v>
      </c>
      <c r="H44" s="21">
        <f t="shared" si="5"/>
        <v>73.835916000000012</v>
      </c>
    </row>
    <row r="45" spans="2:8" x14ac:dyDescent="0.25">
      <c r="B45" s="23" t="s">
        <v>52</v>
      </c>
      <c r="C45" s="23">
        <v>268.45</v>
      </c>
      <c r="D45" s="24">
        <v>0.76</v>
      </c>
      <c r="E45" s="21">
        <v>62.212080000000007</v>
      </c>
      <c r="F45" s="22">
        <f t="shared" si="3"/>
        <v>295.29500000000002</v>
      </c>
      <c r="G45" s="21">
        <f t="shared" si="4"/>
        <v>10.000000000000011</v>
      </c>
      <c r="H45" s="21">
        <f t="shared" si="5"/>
        <v>68.433288000000019</v>
      </c>
    </row>
    <row r="46" spans="2:8" x14ac:dyDescent="0.25">
      <c r="B46" s="23" t="s">
        <v>19</v>
      </c>
      <c r="C46" s="23">
        <v>439.2</v>
      </c>
      <c r="D46" s="24">
        <v>0.68</v>
      </c>
      <c r="E46" s="21">
        <v>55.663440000000008</v>
      </c>
      <c r="F46" s="22">
        <f t="shared" si="3"/>
        <v>483.12</v>
      </c>
      <c r="G46" s="21">
        <f t="shared" si="4"/>
        <v>10.000000000000004</v>
      </c>
      <c r="H46" s="21">
        <f t="shared" si="5"/>
        <v>61.229784000000009</v>
      </c>
    </row>
    <row r="47" spans="2:8" x14ac:dyDescent="0.25">
      <c r="B47" s="23" t="s">
        <v>25</v>
      </c>
      <c r="C47" s="23">
        <v>155.05000000000001</v>
      </c>
      <c r="D47" s="24">
        <v>0.66</v>
      </c>
      <c r="E47" s="21">
        <v>54.026280000000007</v>
      </c>
      <c r="F47" s="22">
        <f t="shared" si="3"/>
        <v>170.55500000000004</v>
      </c>
      <c r="G47" s="21">
        <f t="shared" si="4"/>
        <v>10.000000000000014</v>
      </c>
      <c r="H47" s="21">
        <f t="shared" si="5"/>
        <v>59.428908000000014</v>
      </c>
    </row>
    <row r="48" spans="2:8" x14ac:dyDescent="0.25">
      <c r="B48" s="23" t="s">
        <v>53</v>
      </c>
      <c r="C48" s="23">
        <v>21049.95</v>
      </c>
      <c r="D48" s="24">
        <v>0.64</v>
      </c>
      <c r="E48" s="21">
        <v>52.389120000000005</v>
      </c>
      <c r="F48" s="22">
        <f t="shared" si="3"/>
        <v>23154.945000000003</v>
      </c>
      <c r="G48" s="21">
        <f t="shared" si="4"/>
        <v>10.000000000000012</v>
      </c>
      <c r="H48" s="21">
        <f t="shared" si="5"/>
        <v>57.628032000000012</v>
      </c>
    </row>
    <row r="49" spans="2:8" x14ac:dyDescent="0.25">
      <c r="B49" s="23" t="s">
        <v>56</v>
      </c>
      <c r="C49" s="23">
        <v>343.45</v>
      </c>
      <c r="D49" s="24">
        <v>0.61</v>
      </c>
      <c r="E49" s="21">
        <v>49.93338</v>
      </c>
      <c r="F49" s="22">
        <f t="shared" si="3"/>
        <v>377.79500000000002</v>
      </c>
      <c r="G49" s="21">
        <f t="shared" si="4"/>
        <v>10.000000000000009</v>
      </c>
      <c r="H49" s="21">
        <f t="shared" si="5"/>
        <v>54.926718000000008</v>
      </c>
    </row>
    <row r="50" spans="2:8" x14ac:dyDescent="0.25">
      <c r="B50" s="23" t="s">
        <v>55</v>
      </c>
      <c r="C50" s="23">
        <v>669.3</v>
      </c>
      <c r="D50" s="24">
        <v>0.6</v>
      </c>
      <c r="E50" s="21">
        <v>49.114799999999995</v>
      </c>
      <c r="F50" s="22">
        <f t="shared" si="3"/>
        <v>736.23</v>
      </c>
      <c r="G50" s="21">
        <f t="shared" si="4"/>
        <v>10.000000000000011</v>
      </c>
      <c r="H50" s="21">
        <f t="shared" si="5"/>
        <v>54.02628</v>
      </c>
    </row>
    <row r="51" spans="2:8" x14ac:dyDescent="0.25">
      <c r="B51" s="23" t="s">
        <v>8</v>
      </c>
      <c r="C51" s="23">
        <v>206.3</v>
      </c>
      <c r="D51" s="24">
        <v>0.53</v>
      </c>
      <c r="E51" s="21">
        <v>43.384740000000001</v>
      </c>
      <c r="F51" s="22">
        <f t="shared" si="3"/>
        <v>226.93000000000004</v>
      </c>
      <c r="G51" s="21">
        <f t="shared" si="4"/>
        <v>10.000000000000012</v>
      </c>
      <c r="H51" s="21">
        <f t="shared" si="5"/>
        <v>47.723214000000006</v>
      </c>
    </row>
    <row r="52" spans="2:8" x14ac:dyDescent="0.25">
      <c r="B52" s="23" t="s">
        <v>58</v>
      </c>
      <c r="C52" s="23">
        <v>299.10000000000002</v>
      </c>
      <c r="D52" s="24">
        <v>0.5</v>
      </c>
      <c r="E52" s="21">
        <v>40.929000000000002</v>
      </c>
      <c r="F52" s="22">
        <f t="shared" si="3"/>
        <v>329.01000000000005</v>
      </c>
      <c r="G52" s="21">
        <f t="shared" si="4"/>
        <v>10.000000000000007</v>
      </c>
      <c r="H52" s="21">
        <f t="shared" si="5"/>
        <v>45.021900000000002</v>
      </c>
    </row>
    <row r="53" spans="2:8" x14ac:dyDescent="0.25">
      <c r="B53" s="23" t="s">
        <v>12</v>
      </c>
      <c r="C53" s="23">
        <v>153.4</v>
      </c>
      <c r="D53" s="24">
        <v>0.48</v>
      </c>
      <c r="E53" s="21">
        <v>39.291840000000001</v>
      </c>
      <c r="F53" s="22">
        <f t="shared" si="3"/>
        <v>168.74</v>
      </c>
      <c r="G53" s="21">
        <f t="shared" si="4"/>
        <v>10.000000000000002</v>
      </c>
      <c r="H53" s="21">
        <f t="shared" si="5"/>
        <v>43.221024</v>
      </c>
    </row>
    <row r="54" spans="2:8" x14ac:dyDescent="0.25">
      <c r="B54" s="23" t="s">
        <v>43</v>
      </c>
      <c r="C54" s="23">
        <v>75.900000000000006</v>
      </c>
      <c r="D54" s="24">
        <v>0.46</v>
      </c>
      <c r="E54" s="21">
        <v>37.654680000000006</v>
      </c>
      <c r="F54" s="22">
        <f t="shared" si="3"/>
        <v>83.490000000000009</v>
      </c>
      <c r="G54" s="21">
        <f t="shared" si="4"/>
        <v>10.000000000000004</v>
      </c>
      <c r="H54" s="21">
        <f t="shared" si="5"/>
        <v>41.420148000000012</v>
      </c>
    </row>
    <row r="55" spans="2:8" x14ac:dyDescent="0.25">
      <c r="B55" s="23" t="s">
        <v>7</v>
      </c>
      <c r="C55" s="23">
        <v>1331.05</v>
      </c>
      <c r="D55" s="24">
        <v>0.42</v>
      </c>
      <c r="E55" s="21">
        <v>34.380360000000003</v>
      </c>
      <c r="F55" s="22">
        <f t="shared" si="3"/>
        <v>1464.155</v>
      </c>
      <c r="G55" s="21">
        <f t="shared" si="4"/>
        <v>10.000000000000002</v>
      </c>
      <c r="H55" s="21">
        <f t="shared" si="5"/>
        <v>37.818396000000007</v>
      </c>
    </row>
    <row r="56" spans="2:8" x14ac:dyDescent="0.25">
      <c r="B56" s="23" t="s">
        <v>14</v>
      </c>
      <c r="C56" s="23">
        <v>121.2</v>
      </c>
      <c r="D56" s="24">
        <v>0.36</v>
      </c>
      <c r="E56" s="21">
        <v>29.468879999999999</v>
      </c>
      <c r="F56" s="22">
        <f t="shared" si="3"/>
        <v>133.32000000000002</v>
      </c>
      <c r="G56" s="21">
        <f t="shared" si="4"/>
        <v>10.000000000000016</v>
      </c>
      <c r="H56" s="21">
        <f t="shared" si="5"/>
        <v>32.415768</v>
      </c>
    </row>
    <row r="57" spans="2:8" x14ac:dyDescent="0.25">
      <c r="B57" s="23" t="s">
        <v>54</v>
      </c>
      <c r="C57" s="23">
        <v>74.150000000000006</v>
      </c>
      <c r="D57" s="24">
        <v>0.31</v>
      </c>
      <c r="E57" s="21">
        <v>25.375979999999998</v>
      </c>
      <c r="F57" s="22">
        <f t="shared" ref="F57" si="6">C57*1.1</f>
        <v>81.565000000000012</v>
      </c>
      <c r="G57" s="21">
        <f t="shared" ref="G57" si="7">(F57-C57)/C57*100</f>
        <v>10.000000000000007</v>
      </c>
      <c r="H57" s="21">
        <f t="shared" ref="H57" si="8">E57+((E57*G57)/100)</f>
        <v>27.913578000000001</v>
      </c>
    </row>
    <row r="58" spans="2:8" ht="21" x14ac:dyDescent="0.35">
      <c r="B58" s="16"/>
      <c r="C58" s="16"/>
      <c r="D58" s="25">
        <v>100.01</v>
      </c>
      <c r="E58" s="17">
        <f>SUM(E7:E57)</f>
        <v>8185.8000000000029</v>
      </c>
      <c r="F58" s="18"/>
      <c r="G58" s="19"/>
      <c r="H58" s="17">
        <f>SUM(H7:H57)</f>
        <v>9004.3799999999992</v>
      </c>
    </row>
    <row r="59" spans="2:8" ht="42" x14ac:dyDescent="0.35">
      <c r="B59" s="12"/>
      <c r="C59" s="12"/>
      <c r="D59" s="12"/>
      <c r="E59" s="13" t="s">
        <v>4</v>
      </c>
      <c r="F59" s="14"/>
      <c r="G59" s="15"/>
      <c r="H59" s="13" t="s">
        <v>5</v>
      </c>
    </row>
  </sheetData>
  <autoFilter ref="B6:H59"/>
  <sortState ref="B7:H56">
    <sortCondition descending="1" ref="D7:D56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Nifty Calculator</vt:lpstr>
      <vt:lpstr>Pessimistic Nifty</vt:lpstr>
      <vt:lpstr>Optimistic Nifty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3D</cp:lastModifiedBy>
  <dcterms:created xsi:type="dcterms:W3CDTF">2011-11-28T07:51:29Z</dcterms:created>
  <dcterms:modified xsi:type="dcterms:W3CDTF">2017-01-09T07:18:41Z</dcterms:modified>
</cp:coreProperties>
</file>