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D\Desktop\"/>
    </mc:Choice>
  </mc:AlternateContent>
  <bookViews>
    <workbookView xWindow="0" yWindow="0" windowWidth="19200" windowHeight="7185" activeTab="2"/>
  </bookViews>
  <sheets>
    <sheet name="Nifty Calculator" sheetId="6" r:id="rId1"/>
    <sheet name="Pessimistic Nifty" sheetId="4" r:id="rId2"/>
    <sheet name="Optimistic Nifty" sheetId="7" r:id="rId3"/>
  </sheets>
  <definedNames>
    <definedName name="_xlnm._FilterDatabase" localSheetId="0" hidden="1">'Nifty Calculator'!$B$6:$H$58</definedName>
    <definedName name="_xlnm._FilterDatabase" localSheetId="2" hidden="1">'Optimistic Nifty'!$B$6:$H$58</definedName>
    <definedName name="_xlnm._FilterDatabase" localSheetId="1" hidden="1">'Pessimistic Nifty'!$B$6:$H$58</definedName>
  </definedNames>
  <calcPr calcId="152511"/>
</workbook>
</file>

<file path=xl/calcChain.xml><?xml version="1.0" encoding="utf-8"?>
<calcChain xmlns="http://schemas.openxmlformats.org/spreadsheetml/2006/main">
  <c r="E8" i="7" l="1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7" i="7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7" i="4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7" i="6"/>
  <c r="L25" i="6" l="1"/>
  <c r="F47" i="7" l="1"/>
  <c r="F31" i="7"/>
  <c r="F16" i="7"/>
  <c r="G16" i="7" s="1"/>
  <c r="F35" i="7"/>
  <c r="F51" i="7"/>
  <c r="F41" i="7"/>
  <c r="G41" i="7" s="1"/>
  <c r="F42" i="7"/>
  <c r="G42" i="7" s="1"/>
  <c r="F21" i="7"/>
  <c r="F44" i="7"/>
  <c r="F55" i="7"/>
  <c r="G55" i="7" s="1"/>
  <c r="F34" i="7"/>
  <c r="G34" i="7" s="1"/>
  <c r="F25" i="7"/>
  <c r="F27" i="7"/>
  <c r="F48" i="7"/>
  <c r="G48" i="7" s="1"/>
  <c r="F40" i="7"/>
  <c r="G40" i="7" s="1"/>
  <c r="F24" i="7"/>
  <c r="F7" i="7"/>
  <c r="F32" i="7"/>
  <c r="G32" i="7" s="1"/>
  <c r="F50" i="7"/>
  <c r="G50" i="7" s="1"/>
  <c r="F20" i="7"/>
  <c r="F9" i="7"/>
  <c r="F11" i="7"/>
  <c r="G11" i="7" s="1"/>
  <c r="F10" i="7"/>
  <c r="G10" i="7" s="1"/>
  <c r="F46" i="7"/>
  <c r="F29" i="7"/>
  <c r="F8" i="7"/>
  <c r="G8" i="7" s="1"/>
  <c r="F19" i="7"/>
  <c r="G19" i="7" s="1"/>
  <c r="F13" i="7"/>
  <c r="F28" i="7"/>
  <c r="F23" i="7"/>
  <c r="G23" i="7" s="1"/>
  <c r="F26" i="7"/>
  <c r="G26" i="7" s="1"/>
  <c r="F56" i="7"/>
  <c r="F39" i="7"/>
  <c r="F22" i="7"/>
  <c r="G22" i="7" s="1"/>
  <c r="F36" i="7"/>
  <c r="F54" i="7"/>
  <c r="F12" i="7"/>
  <c r="F45" i="7"/>
  <c r="G45" i="7" s="1"/>
  <c r="F18" i="7"/>
  <c r="G18" i="7" s="1"/>
  <c r="F15" i="7"/>
  <c r="F14" i="7"/>
  <c r="G14" i="7" s="1"/>
  <c r="H14" i="7" s="1"/>
  <c r="F17" i="7"/>
  <c r="G17" i="7" s="1"/>
  <c r="F53" i="7"/>
  <c r="G53" i="7" s="1"/>
  <c r="F43" i="7"/>
  <c r="F33" i="7"/>
  <c r="F37" i="7"/>
  <c r="G37" i="7" s="1"/>
  <c r="F30" i="7"/>
  <c r="G30" i="7" s="1"/>
  <c r="F38" i="7"/>
  <c r="F49" i="7"/>
  <c r="G49" i="7" s="1"/>
  <c r="H49" i="7" s="1"/>
  <c r="F52" i="7"/>
  <c r="D57" i="7"/>
  <c r="G38" i="7"/>
  <c r="H38" i="7"/>
  <c r="G33" i="7"/>
  <c r="H33" i="7" s="1"/>
  <c r="G43" i="7"/>
  <c r="G15" i="7"/>
  <c r="G12" i="7"/>
  <c r="H12" i="7" s="1"/>
  <c r="G54" i="7"/>
  <c r="G36" i="7"/>
  <c r="G39" i="7"/>
  <c r="H39" i="7" s="1"/>
  <c r="G56" i="7"/>
  <c r="G28" i="7"/>
  <c r="G13" i="7"/>
  <c r="G29" i="7"/>
  <c r="G46" i="7"/>
  <c r="G9" i="7"/>
  <c r="H9" i="7"/>
  <c r="G20" i="7"/>
  <c r="G7" i="7"/>
  <c r="G24" i="7"/>
  <c r="G27" i="7"/>
  <c r="G25" i="7"/>
  <c r="H25" i="7" s="1"/>
  <c r="G44" i="7"/>
  <c r="G21" i="7"/>
  <c r="H21" i="7" s="1"/>
  <c r="G51" i="7"/>
  <c r="H51" i="7"/>
  <c r="G35" i="7"/>
  <c r="H35" i="7" s="1"/>
  <c r="G31" i="7"/>
  <c r="G47" i="7"/>
  <c r="G52" i="7"/>
  <c r="H52" i="7" s="1"/>
  <c r="F49" i="4"/>
  <c r="G49" i="4" s="1"/>
  <c r="F38" i="4"/>
  <c r="F30" i="4"/>
  <c r="G30" i="4" s="1"/>
  <c r="F37" i="4"/>
  <c r="G37" i="4" s="1"/>
  <c r="F33" i="4"/>
  <c r="F43" i="4"/>
  <c r="F53" i="4"/>
  <c r="G53" i="4" s="1"/>
  <c r="H53" i="4" s="1"/>
  <c r="F17" i="4"/>
  <c r="F14" i="4"/>
  <c r="F15" i="4"/>
  <c r="F18" i="4"/>
  <c r="G18" i="4" s="1"/>
  <c r="H18" i="4" s="1"/>
  <c r="F45" i="4"/>
  <c r="G45" i="4" s="1"/>
  <c r="H45" i="4" s="1"/>
  <c r="F12" i="4"/>
  <c r="F54" i="4"/>
  <c r="F36" i="4"/>
  <c r="G36" i="4" s="1"/>
  <c r="H36" i="4" s="1"/>
  <c r="F22" i="4"/>
  <c r="G22" i="4" s="1"/>
  <c r="F39" i="4"/>
  <c r="F56" i="4"/>
  <c r="G56" i="4" s="1"/>
  <c r="F26" i="4"/>
  <c r="G26" i="4" s="1"/>
  <c r="H26" i="4" s="1"/>
  <c r="F23" i="4"/>
  <c r="G23" i="4" s="1"/>
  <c r="H23" i="4" s="1"/>
  <c r="F28" i="4"/>
  <c r="F13" i="4"/>
  <c r="G13" i="4" s="1"/>
  <c r="F19" i="4"/>
  <c r="G19" i="4" s="1"/>
  <c r="H19" i="4" s="1"/>
  <c r="F8" i="4"/>
  <c r="F29" i="4"/>
  <c r="F46" i="4"/>
  <c r="F10" i="4"/>
  <c r="G10" i="4" s="1"/>
  <c r="H10" i="4" s="1"/>
  <c r="F11" i="4"/>
  <c r="G11" i="4" s="1"/>
  <c r="F9" i="4"/>
  <c r="G9" i="4" s="1"/>
  <c r="F20" i="4"/>
  <c r="F50" i="4"/>
  <c r="G50" i="4" s="1"/>
  <c r="H50" i="4" s="1"/>
  <c r="F32" i="4"/>
  <c r="G32" i="4" s="1"/>
  <c r="H32" i="4" s="1"/>
  <c r="F7" i="4"/>
  <c r="F24" i="4"/>
  <c r="F40" i="4"/>
  <c r="G40" i="4" s="1"/>
  <c r="H40" i="4" s="1"/>
  <c r="F48" i="4"/>
  <c r="F27" i="4"/>
  <c r="G27" i="4" s="1"/>
  <c r="F25" i="4"/>
  <c r="G25" i="4" s="1"/>
  <c r="F34" i="4"/>
  <c r="G34" i="4" s="1"/>
  <c r="F55" i="4"/>
  <c r="G55" i="4" s="1"/>
  <c r="H55" i="4" s="1"/>
  <c r="F44" i="4"/>
  <c r="F21" i="4"/>
  <c r="G21" i="4" s="1"/>
  <c r="F42" i="4"/>
  <c r="G42" i="4" s="1"/>
  <c r="H42" i="4" s="1"/>
  <c r="F41" i="4"/>
  <c r="G41" i="4" s="1"/>
  <c r="F51" i="4"/>
  <c r="F35" i="4"/>
  <c r="G35" i="4" s="1"/>
  <c r="F16" i="4"/>
  <c r="G16" i="4" s="1"/>
  <c r="H16" i="4" s="1"/>
  <c r="F31" i="4"/>
  <c r="G31" i="4" s="1"/>
  <c r="H31" i="4" s="1"/>
  <c r="F47" i="4"/>
  <c r="F52" i="4"/>
  <c r="G52" i="4" s="1"/>
  <c r="G17" i="4"/>
  <c r="G24" i="4"/>
  <c r="G43" i="4"/>
  <c r="G38" i="4"/>
  <c r="G46" i="4"/>
  <c r="G8" i="4"/>
  <c r="G15" i="4"/>
  <c r="D57" i="4"/>
  <c r="G33" i="4"/>
  <c r="G14" i="4"/>
  <c r="G12" i="4"/>
  <c r="G54" i="4"/>
  <c r="G39" i="4"/>
  <c r="G28" i="4"/>
  <c r="G29" i="4"/>
  <c r="G20" i="4"/>
  <c r="G7" i="4"/>
  <c r="G48" i="4"/>
  <c r="G44" i="4"/>
  <c r="G51" i="4"/>
  <c r="G47" i="4"/>
  <c r="G44" i="6"/>
  <c r="G55" i="6"/>
  <c r="G34" i="6"/>
  <c r="H44" i="7" l="1"/>
  <c r="H29" i="7"/>
  <c r="H40" i="7"/>
  <c r="H50" i="7"/>
  <c r="H16" i="7"/>
  <c r="H28" i="7"/>
  <c r="H24" i="7"/>
  <c r="H20" i="7"/>
  <c r="H46" i="7"/>
  <c r="H13" i="7"/>
  <c r="H26" i="7"/>
  <c r="H36" i="7"/>
  <c r="H7" i="7"/>
  <c r="H47" i="7"/>
  <c r="H27" i="7"/>
  <c r="H56" i="7"/>
  <c r="H54" i="7"/>
  <c r="H15" i="7"/>
  <c r="H43" i="7"/>
  <c r="H30" i="7"/>
  <c r="H8" i="4"/>
  <c r="H17" i="4"/>
  <c r="H34" i="4"/>
  <c r="H48" i="4"/>
  <c r="H11" i="4"/>
  <c r="H41" i="4"/>
  <c r="H22" i="4"/>
  <c r="H41" i="7"/>
  <c r="H11" i="7"/>
  <c r="H45" i="7"/>
  <c r="H42" i="7"/>
  <c r="H48" i="7"/>
  <c r="H10" i="7"/>
  <c r="H23" i="7"/>
  <c r="H18" i="7"/>
  <c r="H37" i="7"/>
  <c r="H31" i="7"/>
  <c r="H34" i="7"/>
  <c r="H32" i="7"/>
  <c r="H19" i="7"/>
  <c r="H22" i="7"/>
  <c r="H53" i="7"/>
  <c r="H55" i="7"/>
  <c r="H8" i="7"/>
  <c r="H17" i="7"/>
  <c r="H7" i="4"/>
  <c r="H29" i="4"/>
  <c r="H47" i="4"/>
  <c r="H44" i="4"/>
  <c r="H14" i="4"/>
  <c r="H39" i="4"/>
  <c r="H21" i="4"/>
  <c r="H46" i="4"/>
  <c r="H15" i="4"/>
  <c r="H51" i="4"/>
  <c r="H25" i="4"/>
  <c r="H9" i="4"/>
  <c r="H13" i="4"/>
  <c r="H12" i="4"/>
  <c r="H43" i="4"/>
  <c r="H37" i="4"/>
  <c r="H38" i="4"/>
  <c r="H24" i="4"/>
  <c r="H56" i="4"/>
  <c r="H35" i="4"/>
  <c r="H27" i="4"/>
  <c r="H20" i="4"/>
  <c r="H28" i="4"/>
  <c r="H54" i="4"/>
  <c r="H33" i="4"/>
  <c r="H30" i="4"/>
  <c r="H49" i="4"/>
  <c r="H52" i="4"/>
  <c r="H44" i="6"/>
  <c r="D57" i="6"/>
  <c r="G30" i="6"/>
  <c r="G49" i="6"/>
  <c r="G38" i="6"/>
  <c r="G37" i="6"/>
  <c r="G33" i="6"/>
  <c r="G14" i="6"/>
  <c r="G43" i="6"/>
  <c r="G53" i="6"/>
  <c r="G17" i="6"/>
  <c r="G15" i="6"/>
  <c r="G45" i="6"/>
  <c r="G18" i="6"/>
  <c r="G12" i="6"/>
  <c r="G36" i="6"/>
  <c r="G54" i="6"/>
  <c r="G22" i="6"/>
  <c r="G39" i="6"/>
  <c r="G56" i="6"/>
  <c r="G26" i="6"/>
  <c r="G23" i="6"/>
  <c r="G28" i="6"/>
  <c r="G13" i="6"/>
  <c r="G19" i="6"/>
  <c r="G11" i="6"/>
  <c r="G8" i="6"/>
  <c r="G29" i="6"/>
  <c r="G46" i="6"/>
  <c r="G10" i="6"/>
  <c r="G20" i="6"/>
  <c r="G50" i="6"/>
  <c r="G32" i="6"/>
  <c r="G7" i="6"/>
  <c r="G9" i="6"/>
  <c r="G24" i="6"/>
  <c r="G40" i="6"/>
  <c r="G48" i="6"/>
  <c r="G27" i="6"/>
  <c r="G25" i="6"/>
  <c r="H34" i="6"/>
  <c r="H55" i="6"/>
  <c r="G42" i="6"/>
  <c r="G41" i="6"/>
  <c r="G21" i="6"/>
  <c r="G51" i="6"/>
  <c r="G35" i="6"/>
  <c r="G16" i="6"/>
  <c r="H16" i="6" s="1"/>
  <c r="G31" i="6"/>
  <c r="G47" i="6"/>
  <c r="G52" i="6"/>
  <c r="H57" i="7" l="1"/>
  <c r="H57" i="4"/>
  <c r="H21" i="6"/>
  <c r="H23" i="6"/>
  <c r="H36" i="6"/>
  <c r="H18" i="6"/>
  <c r="H14" i="6"/>
  <c r="H37" i="6"/>
  <c r="H41" i="6"/>
  <c r="H54" i="6"/>
  <c r="H51" i="6"/>
  <c r="H42" i="6"/>
  <c r="H9" i="6"/>
  <c r="H29" i="6"/>
  <c r="H25" i="6"/>
  <c r="H48" i="6"/>
  <c r="H24" i="6"/>
  <c r="H50" i="6"/>
  <c r="H10" i="6"/>
  <c r="H19" i="6"/>
  <c r="H28" i="6"/>
  <c r="H26" i="6"/>
  <c r="H12" i="6"/>
  <c r="H45" i="6"/>
  <c r="H43" i="6"/>
  <c r="H33" i="6"/>
  <c r="H38" i="6"/>
  <c r="H52" i="6"/>
  <c r="H40" i="6"/>
  <c r="H46" i="6"/>
  <c r="H56" i="6"/>
  <c r="H49" i="6"/>
  <c r="H47" i="6"/>
  <c r="H35" i="6"/>
  <c r="H7" i="6"/>
  <c r="H20" i="6"/>
  <c r="H11" i="6"/>
  <c r="H39" i="6"/>
  <c r="H15" i="6"/>
  <c r="H53" i="6"/>
  <c r="H30" i="6"/>
  <c r="H31" i="6"/>
  <c r="H27" i="6"/>
  <c r="H32" i="6"/>
  <c r="H8" i="6"/>
  <c r="H13" i="6"/>
  <c r="H22" i="6"/>
  <c r="H17" i="6"/>
  <c r="H57" i="6" l="1"/>
</calcChain>
</file>

<file path=xl/sharedStrings.xml><?xml version="1.0" encoding="utf-8"?>
<sst xmlns="http://schemas.openxmlformats.org/spreadsheetml/2006/main" count="177" uniqueCount="58">
  <si>
    <t>Stock Name</t>
  </si>
  <si>
    <t>Weightage</t>
  </si>
  <si>
    <t>Value in Nifty</t>
  </si>
  <si>
    <t xml:space="preserve">Expected Price </t>
  </si>
  <si>
    <t>Current Nifty</t>
  </si>
  <si>
    <t>Expected Nifty</t>
  </si>
  <si>
    <t>CMP</t>
  </si>
  <si>
    <t>ACC Ltd.</t>
  </si>
  <si>
    <t>Ambuja Cements Ltd.</t>
  </si>
  <si>
    <t>Asian Paints Ltd.</t>
  </si>
  <si>
    <t>Axis Bank Ltd.</t>
  </si>
  <si>
    <t>Bajaj Auto Ltd.</t>
  </si>
  <si>
    <t>Bank of Baroda</t>
  </si>
  <si>
    <t>Bharti Airtel Ltd.</t>
  </si>
  <si>
    <t>Bharat Heavy Electricals Ltd.</t>
  </si>
  <si>
    <t>Bharat Petroleum Corporation Ltd.</t>
  </si>
  <si>
    <t>Cairn India Ltd.</t>
  </si>
  <si>
    <t>Cipla Ltd.</t>
  </si>
  <si>
    <t>Coal India Ltd.</t>
  </si>
  <si>
    <t>Dr. Reddy's Laboratories Ltd.</t>
  </si>
  <si>
    <t>GAIL (India) Ltd.</t>
  </si>
  <si>
    <t>Grasim Industries Ltd.</t>
  </si>
  <si>
    <t>HCL Technologies Ltd.</t>
  </si>
  <si>
    <t>Housing Development Finance Corporation Ltd.</t>
  </si>
  <si>
    <t>HDFC Bank Ltd.</t>
  </si>
  <si>
    <t>Hero MotoCorp Ltd.</t>
  </si>
  <si>
    <t>Hindalco Industries Ltd.</t>
  </si>
  <si>
    <t>Hindustan Unilever Ltd.</t>
  </si>
  <si>
    <t>ICICI Bank Ltd.</t>
  </si>
  <si>
    <t>IndusInd Bank Ltd.</t>
  </si>
  <si>
    <t>Infosys Ltd.</t>
  </si>
  <si>
    <t>I T C Ltd.</t>
  </si>
  <si>
    <t>Kotak Mahindra Bank Ltd.</t>
  </si>
  <si>
    <t>Larsen &amp; Toubro Ltd.</t>
  </si>
  <si>
    <t>Lupin Ltd.</t>
  </si>
  <si>
    <t>Mahindra &amp; Mahindra Ltd.</t>
  </si>
  <si>
    <t>Maruti Suzuki India Ltd.</t>
  </si>
  <si>
    <t>NTPC Ltd.</t>
  </si>
  <si>
    <t>Oil &amp; Natural Gas Corporation Ltd.</t>
  </si>
  <si>
    <t>Punjab National Bank</t>
  </si>
  <si>
    <t>Power Grid Corporation of India Ltd.</t>
  </si>
  <si>
    <t>Reliance Industries Ltd.</t>
  </si>
  <si>
    <t>State Bank of India</t>
  </si>
  <si>
    <t>Sun Pharmaceutical Industries Ltd.</t>
  </si>
  <si>
    <t>Tata Motors Ltd.</t>
  </si>
  <si>
    <t>Tata Power Co. Ltd.</t>
  </si>
  <si>
    <t>Tata Steel Ltd.</t>
  </si>
  <si>
    <t>Tata Consultancy Services Ltd.</t>
  </si>
  <si>
    <t>Tech Mahindra Ltd.</t>
  </si>
  <si>
    <t>UltraTech Cement Ltd.</t>
  </si>
  <si>
    <t>Wipro Ltd.</t>
  </si>
  <si>
    <t>% rise</t>
  </si>
  <si>
    <t>Yes Bank Ltd.</t>
  </si>
  <si>
    <t>Zee Entertainment Enterprises Ltd.</t>
  </si>
  <si>
    <t>Adani Ports and Special Economic Zone Ltd.</t>
  </si>
  <si>
    <t>Bosch Ltd.</t>
  </si>
  <si>
    <t>Idea Cellular Ltd.</t>
  </si>
  <si>
    <t>Vedanta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</si>
</sst>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/>
    <xf numFmtId="2" fontId="0" fillId="2" borderId="1" xfId="0" applyNumberFormat="1" applyFill="1" applyBorder="1" applyAlignment="1"/>
    <xf numFmtId="2" fontId="3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5" fillId="2" borderId="1" xfId="0" applyNumberFormat="1" applyFont="1" applyFill="1" applyBorder="1" applyAlignment="1"/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9</xdr:col>
      <xdr:colOff>104775</xdr:colOff>
      <xdr:row>3</xdr:row>
      <xdr:rowOff>180975</xdr:rowOff>
    </xdr:from>
    <xdr:to>
      <xdr:col>12</xdr:col>
      <xdr:colOff>323850</xdr:colOff>
      <xdr:row>22</xdr:row>
      <xdr:rowOff>95250</xdr:rowOff>
    </xdr:to>
    <xdr:sp macro="" textlink="">
      <xdr:nvSpPr>
        <xdr:cNvPr id="3" name="TextBox 2"/>
        <xdr:cNvSpPr txBox="1"/>
      </xdr:nvSpPr>
      <xdr:spPr>
        <a:xfrm>
          <a:off x="7991475" y="752475"/>
          <a:ext cx="2047875" cy="3629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Top</a:t>
          </a:r>
          <a:r>
            <a:rPr lang="en-US" sz="1100" b="1" baseline="0"/>
            <a:t> 10 stocks = 55.19% of Nifty </a:t>
          </a:r>
        </a:p>
        <a:p>
          <a:endParaRPr lang="en-US" sz="1100" b="1" baseline="0"/>
        </a:p>
        <a:p>
          <a:r>
            <a:rPr lang="en-US" sz="1100" b="1" baseline="0"/>
            <a:t>Top 20 stocks = 74.98% of Nifty </a:t>
          </a:r>
        </a:p>
        <a:p>
          <a:endParaRPr lang="en-US" sz="1100" b="1" baseline="0"/>
        </a:p>
        <a:p>
          <a:r>
            <a:rPr lang="en-US" sz="1100" b="1" baseline="0"/>
            <a:t>So if you just put in the prices</a:t>
          </a:r>
        </a:p>
        <a:p>
          <a:r>
            <a:rPr lang="en-US" sz="1100" b="1" baseline="0"/>
            <a:t>you expect on them one can come out with a range for Nifty. </a:t>
          </a:r>
        </a:p>
        <a:p>
          <a:r>
            <a:rPr lang="en-US" sz="1100" b="1" baseline="0"/>
            <a:t>It will be an approximate assumption as free float methodology implies change in weightage daily. </a:t>
          </a:r>
        </a:p>
        <a:p>
          <a:endParaRPr lang="en-US" sz="1100" b="1" baseline="0"/>
        </a:p>
        <a:p>
          <a:r>
            <a:rPr lang="en-US" sz="1100" b="1" baseline="0"/>
            <a:t>In the next two sheets one can tinker with a positive and a negative bias and hopefully would help to get a range for Nifty </a:t>
          </a:r>
        </a:p>
        <a:p>
          <a:endParaRPr lang="en-US" sz="1100" b="1"/>
        </a:p>
        <a:p>
          <a:r>
            <a:rPr lang="en-US" sz="1100" b="1"/>
            <a:t>Weightages and</a:t>
          </a:r>
          <a:r>
            <a:rPr lang="en-US" sz="1100" b="1" baseline="0"/>
            <a:t> Price as of 30th April 2015. 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 w="1905"/>
              <a:gradFill>
                <a:gsLst>
                  <a:gs pos="0">
                    <a:srgbClr val="F79646">
                      <a:shade val="20000"/>
                      <a:satMod val="200000"/>
                    </a:srgbClr>
                  </a:gs>
                  <a:gs pos="78000">
                    <a:srgbClr val="F79646">
                      <a:tint val="90000"/>
                      <a:shade val="89000"/>
                      <a:satMod val="220000"/>
                    </a:srgbClr>
                  </a:gs>
                  <a:gs pos="100000">
                    <a:srgbClr val="F79646">
                      <a:tint val="12000"/>
                      <a:satMod val="255000"/>
                    </a:srgb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uLnTx/>
              <a:uFillTx/>
              <a:latin typeface="+mn-lt"/>
            </a:rPr>
            <a:t>Nifty Calculator - www.nooreshtech.co.in </a:t>
          </a:r>
          <a:endParaRPr kumimoji="0" lang="en-US" sz="2800" b="1" i="0" u="none" strike="noStrike" kern="0" cap="none" spc="0" normalizeH="0" baseline="0" noProof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uLnTx/>
            <a:uFillTx/>
            <a:latin typeface="+mn-lt"/>
          </a:endParaRPr>
        </a:p>
      </xdr:txBody>
    </xdr:sp>
    <xdr:clientData/>
  </xdr:oneCellAnchor>
  <xdr:twoCellAnchor>
    <xdr:from>
      <xdr:col>8</xdr:col>
      <xdr:colOff>485775</xdr:colOff>
      <xdr:row>4</xdr:row>
      <xdr:rowOff>104775</xdr:rowOff>
    </xdr:from>
    <xdr:to>
      <xdr:col>12</xdr:col>
      <xdr:colOff>161925</xdr:colOff>
      <xdr:row>11</xdr:row>
      <xdr:rowOff>142875</xdr:rowOff>
    </xdr:to>
    <xdr:sp macro="" textlink="">
      <xdr:nvSpPr>
        <xdr:cNvPr id="3" name="TextBox 2"/>
        <xdr:cNvSpPr txBox="1"/>
      </xdr:nvSpPr>
      <xdr:spPr>
        <a:xfrm>
          <a:off x="7762875" y="86677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</a:t>
          </a:r>
        </a:p>
        <a:p>
          <a:r>
            <a:rPr lang="en-US" sz="1100" b="1"/>
            <a:t>% downside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cut with focus on Top 20 weightages.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</xdr:row>
      <xdr:rowOff>104775</xdr:rowOff>
    </xdr:from>
    <xdr:ext cx="6657976" cy="530658"/>
    <xdr:sp macro="" textlink="">
      <xdr:nvSpPr>
        <xdr:cNvPr id="2" name="Rectangle 1"/>
        <xdr:cNvSpPr/>
      </xdr:nvSpPr>
      <xdr:spPr>
        <a:xfrm>
          <a:off x="600075" y="295275"/>
          <a:ext cx="6657976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Nifty Calculator - www.nooreshtech.co.in </a:t>
          </a:r>
          <a:endParaRPr lang="en-US" sz="2800" b="1" cap="none" spc="0" baseline="0">
            <a:ln w="1905"/>
            <a:solidFill>
              <a:srgbClr val="FF00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8</xdr:col>
      <xdr:colOff>504825</xdr:colOff>
      <xdr:row>5</xdr:row>
      <xdr:rowOff>47625</xdr:rowOff>
    </xdr:from>
    <xdr:to>
      <xdr:col>12</xdr:col>
      <xdr:colOff>180975</xdr:colOff>
      <xdr:row>12</xdr:row>
      <xdr:rowOff>85725</xdr:rowOff>
    </xdr:to>
    <xdr:sp macro="" textlink="">
      <xdr:nvSpPr>
        <xdr:cNvPr id="3" name="TextBox 2"/>
        <xdr:cNvSpPr txBox="1"/>
      </xdr:nvSpPr>
      <xdr:spPr>
        <a:xfrm>
          <a:off x="7781925" y="1000125"/>
          <a:ext cx="211455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By default taking a 10% upside in the stocks. </a:t>
          </a:r>
        </a:p>
        <a:p>
          <a:endParaRPr lang="en-US" sz="1100" b="1"/>
        </a:p>
        <a:p>
          <a:r>
            <a:rPr lang="en-US" sz="1100" b="1"/>
            <a:t>Change</a:t>
          </a:r>
          <a:r>
            <a:rPr lang="en-US" sz="1100" b="1" baseline="0"/>
            <a:t> expected prices where </a:t>
          </a:r>
        </a:p>
        <a:p>
          <a:r>
            <a:rPr lang="en-US" sz="1100" b="1" baseline="0"/>
            <a:t>you expect more than 10% or less than 10% uptick with focus on Top 20 weightages. 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8"/>
  <sheetViews>
    <sheetView topLeftCell="A19" zoomScaleNormal="100" workbookViewId="0">
      <selection activeCell="B9" sqref="B9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4"/>
      <c r="C4" s="5"/>
      <c r="D4" s="5"/>
      <c r="E4" s="5"/>
      <c r="F4" s="5"/>
      <c r="G4" s="5"/>
      <c r="H4" s="6"/>
    </row>
    <row r="5" spans="2:8" x14ac:dyDescent="0.25">
      <c r="B5" s="7"/>
      <c r="C5" s="8"/>
      <c r="D5" s="8"/>
      <c r="E5" s="8"/>
      <c r="F5" s="8"/>
      <c r="G5" s="8"/>
      <c r="H5" s="9"/>
    </row>
    <row r="6" spans="2:8" ht="37.5" x14ac:dyDescent="0.3">
      <c r="B6" s="21" t="s">
        <v>0</v>
      </c>
      <c r="C6" s="21" t="s">
        <v>6</v>
      </c>
      <c r="D6" s="21" t="s">
        <v>1</v>
      </c>
      <c r="E6" s="10" t="s">
        <v>2</v>
      </c>
      <c r="F6" s="11" t="s">
        <v>3</v>
      </c>
      <c r="G6" s="10" t="s">
        <v>51</v>
      </c>
      <c r="H6" s="10" t="s">
        <v>2</v>
      </c>
    </row>
    <row r="7" spans="2:8" ht="15" customHeight="1" x14ac:dyDescent="0.25">
      <c r="B7" s="23" t="s">
        <v>30</v>
      </c>
      <c r="C7" s="22">
        <v>1164.9000000000001</v>
      </c>
      <c r="D7" s="23">
        <v>8.61</v>
      </c>
      <c r="E7" s="17">
        <f>7563.55*D7/100</f>
        <v>651.22165499999994</v>
      </c>
      <c r="F7" s="16">
        <v>1164.9000000000001</v>
      </c>
      <c r="G7" s="17">
        <f t="shared" ref="G7:G38" si="0">(F7-C7)/C7*100</f>
        <v>0</v>
      </c>
      <c r="H7" s="17">
        <f t="shared" ref="H7:H38" si="1">E7+((E7*G7)/100)</f>
        <v>651.22165499999994</v>
      </c>
    </row>
    <row r="8" spans="2:8" x14ac:dyDescent="0.25">
      <c r="B8" s="23" t="s">
        <v>24</v>
      </c>
      <c r="C8" s="22">
        <v>1049.8499999999999</v>
      </c>
      <c r="D8" s="23">
        <v>7.7</v>
      </c>
      <c r="E8" s="17">
        <f t="shared" ref="E8:E56" si="2">7563.55*D8/100</f>
        <v>582.39334999999994</v>
      </c>
      <c r="F8" s="16">
        <v>1049.8499999999999</v>
      </c>
      <c r="G8" s="17">
        <f t="shared" si="0"/>
        <v>0</v>
      </c>
      <c r="H8" s="17">
        <f t="shared" si="1"/>
        <v>582.39334999999994</v>
      </c>
    </row>
    <row r="9" spans="2:8" x14ac:dyDescent="0.25">
      <c r="B9" s="23" t="s">
        <v>23</v>
      </c>
      <c r="C9" s="22">
        <v>1180</v>
      </c>
      <c r="D9" s="23">
        <v>6.9</v>
      </c>
      <c r="E9" s="17">
        <f t="shared" si="2"/>
        <v>521.88495</v>
      </c>
      <c r="F9" s="16">
        <v>1180</v>
      </c>
      <c r="G9" s="17">
        <f t="shared" si="0"/>
        <v>0</v>
      </c>
      <c r="H9" s="17">
        <f t="shared" si="1"/>
        <v>521.88495</v>
      </c>
    </row>
    <row r="10" spans="2:8" x14ac:dyDescent="0.25">
      <c r="B10" s="23" t="s">
        <v>31</v>
      </c>
      <c r="C10" s="22">
        <v>320.2</v>
      </c>
      <c r="D10" s="23">
        <v>6.67</v>
      </c>
      <c r="E10" s="17">
        <f t="shared" si="2"/>
        <v>504.48878500000001</v>
      </c>
      <c r="F10" s="16">
        <v>320.2</v>
      </c>
      <c r="G10" s="17">
        <f t="shared" si="0"/>
        <v>0</v>
      </c>
      <c r="H10" s="17">
        <f t="shared" si="1"/>
        <v>504.48878500000001</v>
      </c>
    </row>
    <row r="11" spans="2:8" x14ac:dyDescent="0.25">
      <c r="B11" s="23" t="s">
        <v>41</v>
      </c>
      <c r="C11" s="22">
        <v>1035.4000000000001</v>
      </c>
      <c r="D11" s="23">
        <v>6.33</v>
      </c>
      <c r="E11" s="17">
        <f t="shared" si="2"/>
        <v>478.77271500000001</v>
      </c>
      <c r="F11" s="16">
        <v>1035.4000000000001</v>
      </c>
      <c r="G11" s="17">
        <f t="shared" si="0"/>
        <v>0</v>
      </c>
      <c r="H11" s="17">
        <f t="shared" si="1"/>
        <v>478.77271500000001</v>
      </c>
    </row>
    <row r="12" spans="2:8" x14ac:dyDescent="0.25">
      <c r="B12" s="23" t="s">
        <v>28</v>
      </c>
      <c r="C12" s="22">
        <v>230.15</v>
      </c>
      <c r="D12" s="23">
        <v>4.95</v>
      </c>
      <c r="E12" s="17">
        <f t="shared" si="2"/>
        <v>374.39572500000003</v>
      </c>
      <c r="F12" s="16">
        <v>230.15</v>
      </c>
      <c r="G12" s="17">
        <f t="shared" si="0"/>
        <v>0</v>
      </c>
      <c r="H12" s="17">
        <f t="shared" si="1"/>
        <v>374.39572500000003</v>
      </c>
    </row>
    <row r="13" spans="2:8" x14ac:dyDescent="0.25">
      <c r="B13" s="23" t="s">
        <v>47</v>
      </c>
      <c r="C13" s="22">
        <v>2391.3000000000002</v>
      </c>
      <c r="D13" s="23">
        <v>4.5599999999999996</v>
      </c>
      <c r="E13" s="17">
        <f t="shared" si="2"/>
        <v>344.89787999999999</v>
      </c>
      <c r="F13" s="16">
        <v>2391.3000000000002</v>
      </c>
      <c r="G13" s="17">
        <f t="shared" si="0"/>
        <v>0</v>
      </c>
      <c r="H13" s="17">
        <f t="shared" si="1"/>
        <v>344.89787999999999</v>
      </c>
    </row>
    <row r="14" spans="2:8" x14ac:dyDescent="0.25">
      <c r="B14" s="23" t="s">
        <v>43</v>
      </c>
      <c r="C14" s="22">
        <v>872.95</v>
      </c>
      <c r="D14" s="23">
        <v>3.52</v>
      </c>
      <c r="E14" s="17">
        <f t="shared" si="2"/>
        <v>266.23696000000001</v>
      </c>
      <c r="F14" s="16">
        <v>872.95</v>
      </c>
      <c r="G14" s="17">
        <f t="shared" si="0"/>
        <v>0</v>
      </c>
      <c r="H14" s="17">
        <f t="shared" si="1"/>
        <v>266.23696000000001</v>
      </c>
    </row>
    <row r="15" spans="2:8" x14ac:dyDescent="0.25">
      <c r="B15" s="23" t="s">
        <v>33</v>
      </c>
      <c r="C15" s="22">
        <v>1101.6500000000001</v>
      </c>
      <c r="D15" s="23">
        <v>3.34</v>
      </c>
      <c r="E15" s="17">
        <f t="shared" si="2"/>
        <v>252.62256999999997</v>
      </c>
      <c r="F15" s="16">
        <v>1101.6500000000001</v>
      </c>
      <c r="G15" s="17">
        <f t="shared" si="0"/>
        <v>0</v>
      </c>
      <c r="H15" s="17">
        <f t="shared" si="1"/>
        <v>252.62256999999997</v>
      </c>
    </row>
    <row r="16" spans="2:8" x14ac:dyDescent="0.25">
      <c r="B16" s="23" t="s">
        <v>32</v>
      </c>
      <c r="C16" s="22">
        <v>683.6</v>
      </c>
      <c r="D16" s="23">
        <v>2.61</v>
      </c>
      <c r="E16" s="17">
        <f t="shared" si="2"/>
        <v>197.40865500000001</v>
      </c>
      <c r="F16" s="16">
        <v>683.6</v>
      </c>
      <c r="G16" s="17">
        <f t="shared" si="0"/>
        <v>0</v>
      </c>
      <c r="H16" s="17">
        <f t="shared" si="1"/>
        <v>197.40865500000001</v>
      </c>
    </row>
    <row r="17" spans="2:12" x14ac:dyDescent="0.25">
      <c r="B17" s="23" t="s">
        <v>10</v>
      </c>
      <c r="C17" s="22">
        <v>408.4</v>
      </c>
      <c r="D17" s="23">
        <v>2.54</v>
      </c>
      <c r="E17" s="17">
        <f t="shared" si="2"/>
        <v>192.11417</v>
      </c>
      <c r="F17" s="16">
        <v>408.4</v>
      </c>
      <c r="G17" s="17">
        <f t="shared" si="0"/>
        <v>0</v>
      </c>
      <c r="H17" s="17">
        <f t="shared" si="1"/>
        <v>192.11417</v>
      </c>
    </row>
    <row r="18" spans="2:12" x14ac:dyDescent="0.25">
      <c r="B18" s="23" t="s">
        <v>44</v>
      </c>
      <c r="C18" s="22">
        <v>336.9</v>
      </c>
      <c r="D18" s="23">
        <v>2.41</v>
      </c>
      <c r="E18" s="17">
        <f t="shared" si="2"/>
        <v>182.281555</v>
      </c>
      <c r="F18" s="16">
        <v>336.9</v>
      </c>
      <c r="G18" s="17">
        <f t="shared" si="0"/>
        <v>0</v>
      </c>
      <c r="H18" s="17">
        <f t="shared" si="1"/>
        <v>182.281555</v>
      </c>
    </row>
    <row r="19" spans="2:12" x14ac:dyDescent="0.25">
      <c r="B19" s="23" t="s">
        <v>27</v>
      </c>
      <c r="C19" s="22">
        <v>816.9</v>
      </c>
      <c r="D19" s="23">
        <v>2.15</v>
      </c>
      <c r="E19" s="17">
        <f t="shared" si="2"/>
        <v>162.61632499999999</v>
      </c>
      <c r="F19" s="16">
        <v>816.9</v>
      </c>
      <c r="G19" s="17">
        <f t="shared" si="0"/>
        <v>0</v>
      </c>
      <c r="H19" s="17">
        <f t="shared" si="1"/>
        <v>162.61632499999999</v>
      </c>
    </row>
    <row r="20" spans="2:12" x14ac:dyDescent="0.25">
      <c r="B20" s="23" t="s">
        <v>35</v>
      </c>
      <c r="C20" s="22">
        <v>1233.25</v>
      </c>
      <c r="D20" s="23">
        <v>2.11</v>
      </c>
      <c r="E20" s="17">
        <f t="shared" si="2"/>
        <v>159.59090499999999</v>
      </c>
      <c r="F20" s="16">
        <v>1233.25</v>
      </c>
      <c r="G20" s="17">
        <f t="shared" si="0"/>
        <v>0</v>
      </c>
      <c r="H20" s="17">
        <f t="shared" si="1"/>
        <v>159.59090499999999</v>
      </c>
    </row>
    <row r="21" spans="2:12" x14ac:dyDescent="0.25">
      <c r="B21" s="23" t="s">
        <v>42</v>
      </c>
      <c r="C21" s="22">
        <v>179.9</v>
      </c>
      <c r="D21" s="23">
        <v>2.06</v>
      </c>
      <c r="E21" s="17">
        <f t="shared" si="2"/>
        <v>155.80913000000001</v>
      </c>
      <c r="F21" s="16">
        <v>179.9</v>
      </c>
      <c r="G21" s="17">
        <f t="shared" si="0"/>
        <v>0</v>
      </c>
      <c r="H21" s="17">
        <f t="shared" si="1"/>
        <v>155.80913000000001</v>
      </c>
    </row>
    <row r="22" spans="2:12" x14ac:dyDescent="0.25">
      <c r="B22" s="23" t="s">
        <v>36</v>
      </c>
      <c r="C22" s="22">
        <v>4095.85</v>
      </c>
      <c r="D22" s="23">
        <v>2.0099999999999998</v>
      </c>
      <c r="E22" s="17">
        <f t="shared" si="2"/>
        <v>152.027355</v>
      </c>
      <c r="F22" s="16">
        <v>4095.85</v>
      </c>
      <c r="G22" s="17">
        <f t="shared" si="0"/>
        <v>0</v>
      </c>
      <c r="H22" s="17">
        <f t="shared" si="1"/>
        <v>152.027355</v>
      </c>
    </row>
    <row r="23" spans="2:12" x14ac:dyDescent="0.25">
      <c r="B23" s="23" t="s">
        <v>22</v>
      </c>
      <c r="C23" s="22">
        <v>865.75</v>
      </c>
      <c r="D23" s="23">
        <v>1.78</v>
      </c>
      <c r="E23" s="17">
        <f t="shared" si="2"/>
        <v>134.63119</v>
      </c>
      <c r="F23" s="16">
        <v>865.75</v>
      </c>
      <c r="G23" s="17">
        <f t="shared" si="0"/>
        <v>0</v>
      </c>
      <c r="H23" s="17">
        <f t="shared" si="1"/>
        <v>134.63119</v>
      </c>
    </row>
    <row r="24" spans="2:12" x14ac:dyDescent="0.25">
      <c r="B24" s="23" t="s">
        <v>29</v>
      </c>
      <c r="C24" s="22">
        <v>928.8</v>
      </c>
      <c r="D24" s="23">
        <v>1.68</v>
      </c>
      <c r="E24" s="17">
        <f t="shared" si="2"/>
        <v>127.06764</v>
      </c>
      <c r="F24" s="16">
        <v>928.8</v>
      </c>
      <c r="G24" s="17">
        <f t="shared" si="0"/>
        <v>0</v>
      </c>
      <c r="H24" s="17">
        <f t="shared" si="1"/>
        <v>127.06764</v>
      </c>
    </row>
    <row r="25" spans="2:12" x14ac:dyDescent="0.25">
      <c r="B25" s="23" t="s">
        <v>34</v>
      </c>
      <c r="C25" s="22">
        <v>1710.75</v>
      </c>
      <c r="D25" s="23">
        <v>1.53</v>
      </c>
      <c r="E25" s="17">
        <f t="shared" si="2"/>
        <v>115.72231499999999</v>
      </c>
      <c r="F25" s="16">
        <v>1710.75</v>
      </c>
      <c r="G25" s="17">
        <f t="shared" si="0"/>
        <v>0</v>
      </c>
      <c r="H25" s="17">
        <f t="shared" si="1"/>
        <v>115.72231499999999</v>
      </c>
      <c r="L25">
        <f>D8+D12+D17+D18+D19+D25+D40+D50+D55</f>
        <v>22.820000000000004</v>
      </c>
    </row>
    <row r="26" spans="2:12" x14ac:dyDescent="0.25">
      <c r="B26" s="23" t="s">
        <v>18</v>
      </c>
      <c r="C26" s="22">
        <v>319.95</v>
      </c>
      <c r="D26" s="23">
        <v>1.52</v>
      </c>
      <c r="E26" s="17">
        <f t="shared" si="2"/>
        <v>114.96596</v>
      </c>
      <c r="F26" s="16">
        <v>319.95</v>
      </c>
      <c r="G26" s="17">
        <f t="shared" si="0"/>
        <v>0</v>
      </c>
      <c r="H26" s="17">
        <f t="shared" si="1"/>
        <v>114.96596</v>
      </c>
    </row>
    <row r="27" spans="2:12" x14ac:dyDescent="0.25">
      <c r="B27" s="23" t="s">
        <v>38</v>
      </c>
      <c r="C27" s="22">
        <v>226.25</v>
      </c>
      <c r="D27" s="23">
        <v>1.5</v>
      </c>
      <c r="E27" s="17">
        <f t="shared" si="2"/>
        <v>113.45325000000001</v>
      </c>
      <c r="F27" s="16">
        <v>226.25</v>
      </c>
      <c r="G27" s="17">
        <f t="shared" si="0"/>
        <v>0</v>
      </c>
      <c r="H27" s="17">
        <f t="shared" si="1"/>
        <v>113.45325000000001</v>
      </c>
    </row>
    <row r="28" spans="2:12" x14ac:dyDescent="0.25">
      <c r="B28" s="23" t="s">
        <v>13</v>
      </c>
      <c r="C28" s="22">
        <v>289.89999999999998</v>
      </c>
      <c r="D28" s="23">
        <v>1.48</v>
      </c>
      <c r="E28" s="17">
        <f t="shared" si="2"/>
        <v>111.94054</v>
      </c>
      <c r="F28" s="16">
        <v>289.89999999999998</v>
      </c>
      <c r="G28" s="17">
        <f t="shared" si="0"/>
        <v>0</v>
      </c>
      <c r="H28" s="17">
        <f t="shared" si="1"/>
        <v>111.94054</v>
      </c>
    </row>
    <row r="29" spans="2:12" x14ac:dyDescent="0.25">
      <c r="B29" s="23" t="s">
        <v>9</v>
      </c>
      <c r="C29" s="22">
        <v>869.9</v>
      </c>
      <c r="D29" s="23">
        <v>1.46</v>
      </c>
      <c r="E29" s="17">
        <f t="shared" si="2"/>
        <v>110.42783</v>
      </c>
      <c r="F29" s="16">
        <v>869.9</v>
      </c>
      <c r="G29" s="17">
        <f t="shared" si="0"/>
        <v>0</v>
      </c>
      <c r="H29" s="17">
        <f t="shared" si="1"/>
        <v>110.42783</v>
      </c>
    </row>
    <row r="30" spans="2:12" x14ac:dyDescent="0.25">
      <c r="B30" s="23" t="s">
        <v>19</v>
      </c>
      <c r="C30" s="22">
        <v>3105.4</v>
      </c>
      <c r="D30" s="23">
        <v>1.46</v>
      </c>
      <c r="E30" s="17">
        <f t="shared" si="2"/>
        <v>110.42783</v>
      </c>
      <c r="F30" s="16">
        <v>3105.4</v>
      </c>
      <c r="G30" s="17">
        <f t="shared" si="0"/>
        <v>0</v>
      </c>
      <c r="H30" s="17">
        <f t="shared" si="1"/>
        <v>110.42783</v>
      </c>
    </row>
    <row r="31" spans="2:12" x14ac:dyDescent="0.25">
      <c r="B31" s="23" t="s">
        <v>50</v>
      </c>
      <c r="C31" s="22">
        <v>562.79999999999995</v>
      </c>
      <c r="D31" s="23">
        <v>1.34</v>
      </c>
      <c r="E31" s="17">
        <f t="shared" si="2"/>
        <v>101.35157000000001</v>
      </c>
      <c r="F31" s="16">
        <v>562.79999999999995</v>
      </c>
      <c r="G31" s="17">
        <f t="shared" si="0"/>
        <v>0</v>
      </c>
      <c r="H31" s="17">
        <f t="shared" si="1"/>
        <v>101.35157000000001</v>
      </c>
    </row>
    <row r="32" spans="2:12" x14ac:dyDescent="0.25">
      <c r="B32" s="23" t="s">
        <v>40</v>
      </c>
      <c r="C32" s="22">
        <v>147.85</v>
      </c>
      <c r="D32" s="23">
        <v>1.21</v>
      </c>
      <c r="E32" s="17">
        <f t="shared" si="2"/>
        <v>91.518955000000005</v>
      </c>
      <c r="F32" s="16">
        <v>147.85</v>
      </c>
      <c r="G32" s="17">
        <f t="shared" si="0"/>
        <v>0</v>
      </c>
      <c r="H32" s="17">
        <f t="shared" si="1"/>
        <v>91.518955000000005</v>
      </c>
    </row>
    <row r="33" spans="2:8" x14ac:dyDescent="0.25">
      <c r="B33" s="23" t="s">
        <v>11</v>
      </c>
      <c r="C33" s="22">
        <v>2341.9499999999998</v>
      </c>
      <c r="D33" s="23">
        <v>1.18</v>
      </c>
      <c r="E33" s="17">
        <f t="shared" si="2"/>
        <v>89.249889999999994</v>
      </c>
      <c r="F33" s="16">
        <v>2341.9499999999998</v>
      </c>
      <c r="G33" s="17">
        <f t="shared" si="0"/>
        <v>0</v>
      </c>
      <c r="H33" s="17">
        <f t="shared" si="1"/>
        <v>89.249889999999994</v>
      </c>
    </row>
    <row r="34" spans="2:8" x14ac:dyDescent="0.25">
      <c r="B34" s="23" t="s">
        <v>25</v>
      </c>
      <c r="C34" s="22">
        <v>2565.65</v>
      </c>
      <c r="D34" s="23">
        <v>1.1599999999999999</v>
      </c>
      <c r="E34" s="17">
        <f t="shared" si="2"/>
        <v>87.737179999999995</v>
      </c>
      <c r="F34" s="16">
        <v>2565.65</v>
      </c>
      <c r="G34" s="17">
        <f t="shared" si="0"/>
        <v>0</v>
      </c>
      <c r="H34" s="17">
        <f t="shared" si="1"/>
        <v>87.737179999999995</v>
      </c>
    </row>
    <row r="35" spans="2:8" x14ac:dyDescent="0.25">
      <c r="B35" s="23" t="s">
        <v>48</v>
      </c>
      <c r="C35" s="22">
        <v>501.4</v>
      </c>
      <c r="D35" s="23">
        <v>1.1399999999999999</v>
      </c>
      <c r="E35" s="17">
        <f t="shared" si="2"/>
        <v>86.224469999999997</v>
      </c>
      <c r="F35" s="16">
        <v>501.4</v>
      </c>
      <c r="G35" s="17">
        <f t="shared" si="0"/>
        <v>0</v>
      </c>
      <c r="H35" s="17">
        <f t="shared" si="1"/>
        <v>86.224469999999997</v>
      </c>
    </row>
    <row r="36" spans="2:8" x14ac:dyDescent="0.25">
      <c r="B36" s="23" t="s">
        <v>17</v>
      </c>
      <c r="C36" s="22">
        <v>585.1</v>
      </c>
      <c r="D36" s="23">
        <v>1.1000000000000001</v>
      </c>
      <c r="E36" s="17">
        <f t="shared" si="2"/>
        <v>83.19905</v>
      </c>
      <c r="F36" s="16">
        <v>585.1</v>
      </c>
      <c r="G36" s="17">
        <f t="shared" si="0"/>
        <v>0</v>
      </c>
      <c r="H36" s="17">
        <f t="shared" si="1"/>
        <v>83.19905</v>
      </c>
    </row>
    <row r="37" spans="2:8" x14ac:dyDescent="0.25">
      <c r="B37" s="23" t="s">
        <v>37</v>
      </c>
      <c r="C37" s="22">
        <v>142.44999999999999</v>
      </c>
      <c r="D37" s="23">
        <v>1.0900000000000001</v>
      </c>
      <c r="E37" s="17">
        <f t="shared" si="2"/>
        <v>82.442695000000001</v>
      </c>
      <c r="F37" s="16">
        <v>142.44999999999999</v>
      </c>
      <c r="G37" s="17">
        <f t="shared" si="0"/>
        <v>0</v>
      </c>
      <c r="H37" s="17">
        <f t="shared" si="1"/>
        <v>82.442695000000001</v>
      </c>
    </row>
    <row r="38" spans="2:8" x14ac:dyDescent="0.25">
      <c r="B38" s="23" t="s">
        <v>49</v>
      </c>
      <c r="C38" s="22">
        <v>2840.1</v>
      </c>
      <c r="D38" s="23">
        <v>1.08</v>
      </c>
      <c r="E38" s="17">
        <f t="shared" si="2"/>
        <v>81.686340000000015</v>
      </c>
      <c r="F38" s="16">
        <v>2840.1</v>
      </c>
      <c r="G38" s="17">
        <f t="shared" si="0"/>
        <v>0</v>
      </c>
      <c r="H38" s="17">
        <f t="shared" si="1"/>
        <v>81.686340000000015</v>
      </c>
    </row>
    <row r="39" spans="2:8" x14ac:dyDescent="0.25">
      <c r="B39" s="23" t="s">
        <v>52</v>
      </c>
      <c r="C39" s="22">
        <v>746.8</v>
      </c>
      <c r="D39" s="23">
        <v>0.9</v>
      </c>
      <c r="E39" s="17">
        <f t="shared" si="2"/>
        <v>68.071950000000001</v>
      </c>
      <c r="F39" s="16">
        <v>746.8</v>
      </c>
      <c r="G39" s="17">
        <f t="shared" ref="G39:G56" si="3">(F39-C39)/C39*100</f>
        <v>0</v>
      </c>
      <c r="H39" s="17">
        <f t="shared" ref="H39:H56" si="4">E39+((E39*G39)/100)</f>
        <v>68.071950000000001</v>
      </c>
    </row>
    <row r="40" spans="2:8" x14ac:dyDescent="0.25">
      <c r="B40" s="23" t="s">
        <v>15</v>
      </c>
      <c r="C40" s="22">
        <v>893.15</v>
      </c>
      <c r="D40" s="23">
        <v>0.85</v>
      </c>
      <c r="E40" s="17">
        <f t="shared" si="2"/>
        <v>64.290175000000005</v>
      </c>
      <c r="F40" s="16">
        <v>893.15</v>
      </c>
      <c r="G40" s="17">
        <f t="shared" si="3"/>
        <v>0</v>
      </c>
      <c r="H40" s="17">
        <f t="shared" si="4"/>
        <v>64.290175000000005</v>
      </c>
    </row>
    <row r="41" spans="2:8" x14ac:dyDescent="0.25">
      <c r="B41" s="23" t="s">
        <v>53</v>
      </c>
      <c r="C41" s="22">
        <v>420.05</v>
      </c>
      <c r="D41" s="23">
        <v>0.85</v>
      </c>
      <c r="E41" s="17">
        <f t="shared" si="2"/>
        <v>64.290175000000005</v>
      </c>
      <c r="F41" s="16">
        <v>420.05</v>
      </c>
      <c r="G41" s="17">
        <f t="shared" si="3"/>
        <v>0</v>
      </c>
      <c r="H41" s="17">
        <f t="shared" si="4"/>
        <v>64.290175000000005</v>
      </c>
    </row>
    <row r="42" spans="2:8" x14ac:dyDescent="0.25">
      <c r="B42" s="23" t="s">
        <v>21</v>
      </c>
      <c r="C42" s="22">
        <v>3393.65</v>
      </c>
      <c r="D42" s="23">
        <v>0.8</v>
      </c>
      <c r="E42" s="17">
        <f t="shared" si="2"/>
        <v>60.508400000000002</v>
      </c>
      <c r="F42" s="16">
        <v>3393.65</v>
      </c>
      <c r="G42" s="17">
        <f t="shared" si="3"/>
        <v>0</v>
      </c>
      <c r="H42" s="17">
        <f t="shared" si="4"/>
        <v>60.508400000000002</v>
      </c>
    </row>
    <row r="43" spans="2:8" x14ac:dyDescent="0.25">
      <c r="B43" s="23" t="s">
        <v>54</v>
      </c>
      <c r="C43" s="22">
        <v>212.25</v>
      </c>
      <c r="D43" s="23">
        <v>0.71</v>
      </c>
      <c r="E43" s="17">
        <f t="shared" si="2"/>
        <v>53.701205000000002</v>
      </c>
      <c r="F43" s="16">
        <v>212.25</v>
      </c>
      <c r="G43" s="17">
        <f t="shared" si="3"/>
        <v>0</v>
      </c>
      <c r="H43" s="17">
        <f t="shared" si="4"/>
        <v>53.701205000000002</v>
      </c>
    </row>
    <row r="44" spans="2:8" x14ac:dyDescent="0.25">
      <c r="B44" s="23" t="s">
        <v>20</v>
      </c>
      <c r="C44" s="22">
        <v>368.6</v>
      </c>
      <c r="D44" s="23">
        <v>0.63</v>
      </c>
      <c r="E44" s="17">
        <f t="shared" si="2"/>
        <v>47.650365000000001</v>
      </c>
      <c r="F44" s="16">
        <v>368.6</v>
      </c>
      <c r="G44" s="17">
        <f t="shared" si="3"/>
        <v>0</v>
      </c>
      <c r="H44" s="17">
        <f t="shared" si="4"/>
        <v>47.650365000000001</v>
      </c>
    </row>
    <row r="45" spans="2:8" x14ac:dyDescent="0.25">
      <c r="B45" s="23" t="s">
        <v>46</v>
      </c>
      <c r="C45" s="22">
        <v>249.7</v>
      </c>
      <c r="D45" s="23">
        <v>0.62</v>
      </c>
      <c r="E45" s="17">
        <f t="shared" si="2"/>
        <v>46.894010000000002</v>
      </c>
      <c r="F45" s="16">
        <v>249.7</v>
      </c>
      <c r="G45" s="17">
        <f t="shared" si="3"/>
        <v>0</v>
      </c>
      <c r="H45" s="17">
        <f t="shared" si="4"/>
        <v>46.894010000000002</v>
      </c>
    </row>
    <row r="46" spans="2:8" x14ac:dyDescent="0.25">
      <c r="B46" s="23" t="s">
        <v>55</v>
      </c>
      <c r="C46" s="22">
        <v>17496</v>
      </c>
      <c r="D46" s="23">
        <v>0.59</v>
      </c>
      <c r="E46" s="17">
        <f t="shared" si="2"/>
        <v>44.624944999999997</v>
      </c>
      <c r="F46" s="16">
        <v>17496</v>
      </c>
      <c r="G46" s="17">
        <f t="shared" si="3"/>
        <v>0</v>
      </c>
      <c r="H46" s="17">
        <f t="shared" si="4"/>
        <v>44.624944999999997</v>
      </c>
    </row>
    <row r="47" spans="2:8" x14ac:dyDescent="0.25">
      <c r="B47" s="23" t="s">
        <v>8</v>
      </c>
      <c r="C47" s="22">
        <v>195.35</v>
      </c>
      <c r="D47" s="23">
        <v>0.56000000000000005</v>
      </c>
      <c r="E47" s="17">
        <f t="shared" si="2"/>
        <v>42.355880000000006</v>
      </c>
      <c r="F47" s="16">
        <v>195.35</v>
      </c>
      <c r="G47" s="17">
        <f t="shared" si="3"/>
        <v>0</v>
      </c>
      <c r="H47" s="17">
        <f t="shared" si="4"/>
        <v>42.355880000000006</v>
      </c>
    </row>
    <row r="48" spans="2:8" x14ac:dyDescent="0.25">
      <c r="B48" s="23" t="s">
        <v>14</v>
      </c>
      <c r="C48" s="22">
        <v>138.69999999999999</v>
      </c>
      <c r="D48" s="23">
        <v>0.46</v>
      </c>
      <c r="E48" s="17">
        <f t="shared" si="2"/>
        <v>34.79233</v>
      </c>
      <c r="F48" s="16">
        <v>138.69999999999999</v>
      </c>
      <c r="G48" s="17">
        <f t="shared" si="3"/>
        <v>0</v>
      </c>
      <c r="H48" s="17">
        <f t="shared" si="4"/>
        <v>34.79233</v>
      </c>
    </row>
    <row r="49" spans="2:8" x14ac:dyDescent="0.25">
      <c r="B49" s="23" t="s">
        <v>12</v>
      </c>
      <c r="C49" s="22">
        <v>125.4</v>
      </c>
      <c r="D49" s="23">
        <v>0.44</v>
      </c>
      <c r="E49" s="17">
        <f t="shared" si="2"/>
        <v>33.279620000000001</v>
      </c>
      <c r="F49" s="16">
        <v>125.4</v>
      </c>
      <c r="G49" s="17">
        <f t="shared" si="3"/>
        <v>0</v>
      </c>
      <c r="H49" s="17">
        <f t="shared" si="4"/>
        <v>33.279620000000001</v>
      </c>
    </row>
    <row r="50" spans="2:8" x14ac:dyDescent="0.25">
      <c r="B50" s="23" t="s">
        <v>7</v>
      </c>
      <c r="C50" s="22">
        <v>1240.05</v>
      </c>
      <c r="D50" s="23">
        <v>0.43</v>
      </c>
      <c r="E50" s="17">
        <f t="shared" si="2"/>
        <v>32.523265000000002</v>
      </c>
      <c r="F50" s="16">
        <v>1240.05</v>
      </c>
      <c r="G50" s="17">
        <f t="shared" si="3"/>
        <v>0</v>
      </c>
      <c r="H50" s="17">
        <f t="shared" si="4"/>
        <v>32.523265000000002</v>
      </c>
    </row>
    <row r="51" spans="2:8" x14ac:dyDescent="0.25">
      <c r="B51" s="23" t="s">
        <v>56</v>
      </c>
      <c r="C51" s="22">
        <v>103.15</v>
      </c>
      <c r="D51" s="23">
        <v>0.43</v>
      </c>
      <c r="E51" s="17">
        <f t="shared" si="2"/>
        <v>32.523265000000002</v>
      </c>
      <c r="F51" s="16">
        <v>103.15</v>
      </c>
      <c r="G51" s="17">
        <f t="shared" si="3"/>
        <v>0</v>
      </c>
      <c r="H51" s="17">
        <f t="shared" si="4"/>
        <v>32.523265000000002</v>
      </c>
    </row>
    <row r="52" spans="2:8" x14ac:dyDescent="0.25">
      <c r="B52" s="23" t="s">
        <v>45</v>
      </c>
      <c r="C52" s="22">
        <v>60.1</v>
      </c>
      <c r="D52" s="23">
        <v>0.4</v>
      </c>
      <c r="E52" s="17">
        <f t="shared" si="2"/>
        <v>30.254200000000001</v>
      </c>
      <c r="F52" s="16">
        <v>60.1</v>
      </c>
      <c r="G52" s="17">
        <f t="shared" si="3"/>
        <v>0</v>
      </c>
      <c r="H52" s="17">
        <f t="shared" si="4"/>
        <v>30.254200000000001</v>
      </c>
    </row>
    <row r="53" spans="2:8" x14ac:dyDescent="0.25">
      <c r="B53" s="23" t="s">
        <v>26</v>
      </c>
      <c r="C53" s="22">
        <v>70.5</v>
      </c>
      <c r="D53" s="23">
        <v>0.34</v>
      </c>
      <c r="E53" s="17">
        <f t="shared" si="2"/>
        <v>25.716070000000006</v>
      </c>
      <c r="F53" s="16">
        <v>70.5</v>
      </c>
      <c r="G53" s="17">
        <f t="shared" si="3"/>
        <v>0</v>
      </c>
      <c r="H53" s="17">
        <f t="shared" si="4"/>
        <v>25.716070000000006</v>
      </c>
    </row>
    <row r="54" spans="2:8" x14ac:dyDescent="0.25">
      <c r="B54" s="23" t="s">
        <v>57</v>
      </c>
      <c r="C54" s="22">
        <v>71.75</v>
      </c>
      <c r="D54" s="23">
        <v>0.28999999999999998</v>
      </c>
      <c r="E54" s="17">
        <f t="shared" si="2"/>
        <v>21.934294999999999</v>
      </c>
      <c r="F54" s="16">
        <v>71.75</v>
      </c>
      <c r="G54" s="17">
        <f t="shared" si="3"/>
        <v>0</v>
      </c>
      <c r="H54" s="17">
        <f t="shared" si="4"/>
        <v>21.934294999999999</v>
      </c>
    </row>
    <row r="55" spans="2:8" x14ac:dyDescent="0.25">
      <c r="B55" s="23" t="s">
        <v>16</v>
      </c>
      <c r="C55" s="22">
        <v>123.8</v>
      </c>
      <c r="D55" s="23">
        <v>0.26</v>
      </c>
      <c r="E55" s="17">
        <f t="shared" si="2"/>
        <v>19.665230000000001</v>
      </c>
      <c r="F55" s="16">
        <v>123.8</v>
      </c>
      <c r="G55" s="17">
        <f t="shared" si="3"/>
        <v>0</v>
      </c>
      <c r="H55" s="17">
        <f t="shared" si="4"/>
        <v>19.665230000000001</v>
      </c>
    </row>
    <row r="56" spans="2:8" x14ac:dyDescent="0.25">
      <c r="B56" s="23" t="s">
        <v>39</v>
      </c>
      <c r="C56" s="22">
        <v>91.3</v>
      </c>
      <c r="D56" s="23">
        <v>0.25</v>
      </c>
      <c r="E56" s="17">
        <f t="shared" si="2"/>
        <v>18.908875000000002</v>
      </c>
      <c r="F56" s="16">
        <v>91.3</v>
      </c>
      <c r="G56" s="17">
        <f t="shared" si="3"/>
        <v>0</v>
      </c>
      <c r="H56" s="17">
        <f t="shared" si="4"/>
        <v>18.908875000000002</v>
      </c>
    </row>
    <row r="57" spans="2:8" ht="21" customHeight="1" x14ac:dyDescent="0.35">
      <c r="B57" s="17"/>
      <c r="C57" s="17"/>
      <c r="D57" s="17">
        <f>SUM(D7:D56)</f>
        <v>99.990000000000038</v>
      </c>
      <c r="E57" s="18">
        <v>7563.55</v>
      </c>
      <c r="F57" s="19"/>
      <c r="G57" s="20"/>
      <c r="H57" s="18">
        <f>SUM(H7:H56)</f>
        <v>7562.7936449999979</v>
      </c>
    </row>
    <row r="58" spans="2:8" ht="42" x14ac:dyDescent="0.35">
      <c r="B58" s="12"/>
      <c r="C58" s="12"/>
      <c r="D58" s="12"/>
      <c r="E58" s="13" t="s">
        <v>4</v>
      </c>
      <c r="F58" s="14"/>
      <c r="G58" s="15"/>
      <c r="H58" s="13" t="s">
        <v>5</v>
      </c>
    </row>
  </sheetData>
  <autoFilter ref="B6:H58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8"/>
  <sheetViews>
    <sheetView topLeftCell="A19" workbookViewId="0">
      <selection activeCell="B7" sqref="B7:B56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4"/>
      <c r="C4" s="5"/>
      <c r="D4" s="5"/>
      <c r="E4" s="5"/>
      <c r="F4" s="5"/>
      <c r="G4" s="5"/>
      <c r="H4" s="6"/>
    </row>
    <row r="5" spans="2:8" x14ac:dyDescent="0.25">
      <c r="B5" s="7"/>
      <c r="C5" s="8"/>
      <c r="D5" s="8"/>
      <c r="E5" s="8"/>
      <c r="F5" s="8"/>
      <c r="G5" s="8"/>
      <c r="H5" s="9"/>
    </row>
    <row r="6" spans="2:8" ht="37.5" x14ac:dyDescent="0.3">
      <c r="B6" s="10" t="s">
        <v>0</v>
      </c>
      <c r="C6" s="10" t="s">
        <v>6</v>
      </c>
      <c r="D6" s="10" t="s">
        <v>1</v>
      </c>
      <c r="E6" s="10" t="s">
        <v>2</v>
      </c>
      <c r="F6" s="11" t="s">
        <v>3</v>
      </c>
      <c r="G6" s="10" t="s">
        <v>51</v>
      </c>
      <c r="H6" s="10" t="s">
        <v>2</v>
      </c>
    </row>
    <row r="7" spans="2:8" x14ac:dyDescent="0.25">
      <c r="B7" s="23" t="s">
        <v>30</v>
      </c>
      <c r="C7" s="16">
        <v>1164.9000000000001</v>
      </c>
      <c r="D7" s="16">
        <v>6.92</v>
      </c>
      <c r="E7" s="17">
        <f>7563.55*D7/100</f>
        <v>523.39766000000009</v>
      </c>
      <c r="F7" s="16">
        <f t="shared" ref="F7:F38" si="0">C7*0.9</f>
        <v>1048.4100000000001</v>
      </c>
      <c r="G7" s="17">
        <f t="shared" ref="G7:G38" si="1">(F7-C7)/C7*100</f>
        <v>-10</v>
      </c>
      <c r="H7" s="17">
        <f t="shared" ref="H7:H38" si="2">E7+((E7*G7)/100)</f>
        <v>471.05789400000009</v>
      </c>
    </row>
    <row r="8" spans="2:8" x14ac:dyDescent="0.25">
      <c r="B8" s="23" t="s">
        <v>24</v>
      </c>
      <c r="C8" s="16">
        <v>1049.8499999999999</v>
      </c>
      <c r="D8" s="16">
        <v>6.77</v>
      </c>
      <c r="E8" s="17">
        <f t="shared" ref="E8:E56" si="3">7563.55*D8/100</f>
        <v>512.05233499999997</v>
      </c>
      <c r="F8" s="16">
        <f t="shared" si="0"/>
        <v>944.8649999999999</v>
      </c>
      <c r="G8" s="17">
        <f t="shared" si="1"/>
        <v>-10.000000000000002</v>
      </c>
      <c r="H8" s="17">
        <f t="shared" si="2"/>
        <v>460.84710149999995</v>
      </c>
    </row>
    <row r="9" spans="2:8" x14ac:dyDescent="0.25">
      <c r="B9" s="23" t="s">
        <v>23</v>
      </c>
      <c r="C9" s="16">
        <v>1180</v>
      </c>
      <c r="D9" s="16">
        <v>6.53</v>
      </c>
      <c r="E9" s="17">
        <f t="shared" si="3"/>
        <v>493.89981499999999</v>
      </c>
      <c r="F9" s="16">
        <f t="shared" si="0"/>
        <v>1062</v>
      </c>
      <c r="G9" s="17">
        <f t="shared" si="1"/>
        <v>-10</v>
      </c>
      <c r="H9" s="17">
        <f t="shared" si="2"/>
        <v>444.50983350000001</v>
      </c>
    </row>
    <row r="10" spans="2:8" x14ac:dyDescent="0.25">
      <c r="B10" s="23" t="s">
        <v>31</v>
      </c>
      <c r="C10" s="16">
        <v>320.2</v>
      </c>
      <c r="D10" s="16">
        <v>6.17</v>
      </c>
      <c r="E10" s="17">
        <f t="shared" si="3"/>
        <v>466.67103499999996</v>
      </c>
      <c r="F10" s="16">
        <f t="shared" si="0"/>
        <v>288.18</v>
      </c>
      <c r="G10" s="17">
        <f t="shared" si="1"/>
        <v>-9.9999999999999947</v>
      </c>
      <c r="H10" s="17">
        <f t="shared" si="2"/>
        <v>420.00393149999996</v>
      </c>
    </row>
    <row r="11" spans="2:8" x14ac:dyDescent="0.25">
      <c r="B11" s="23" t="s">
        <v>41</v>
      </c>
      <c r="C11" s="16">
        <v>1035.4000000000001</v>
      </c>
      <c r="D11" s="16">
        <v>6.14</v>
      </c>
      <c r="E11" s="17">
        <f t="shared" si="3"/>
        <v>464.40197000000001</v>
      </c>
      <c r="F11" s="16">
        <f t="shared" si="0"/>
        <v>931.86000000000013</v>
      </c>
      <c r="G11" s="17">
        <f t="shared" si="1"/>
        <v>-9.9999999999999947</v>
      </c>
      <c r="H11" s="17">
        <f t="shared" si="2"/>
        <v>417.96177299999999</v>
      </c>
    </row>
    <row r="12" spans="2:8" x14ac:dyDescent="0.25">
      <c r="B12" s="23" t="s">
        <v>28</v>
      </c>
      <c r="C12" s="16">
        <v>230.15</v>
      </c>
      <c r="D12" s="16">
        <v>4.8499999999999996</v>
      </c>
      <c r="E12" s="17">
        <f t="shared" si="3"/>
        <v>366.83217500000001</v>
      </c>
      <c r="F12" s="16">
        <f t="shared" si="0"/>
        <v>207.13500000000002</v>
      </c>
      <c r="G12" s="17">
        <f t="shared" si="1"/>
        <v>-9.9999999999999929</v>
      </c>
      <c r="H12" s="17">
        <f t="shared" si="2"/>
        <v>330.14895750000005</v>
      </c>
    </row>
    <row r="13" spans="2:8" x14ac:dyDescent="0.25">
      <c r="B13" s="23" t="s">
        <v>47</v>
      </c>
      <c r="C13" s="16">
        <v>2391.3000000000002</v>
      </c>
      <c r="D13" s="16">
        <v>4.54</v>
      </c>
      <c r="E13" s="17">
        <f t="shared" si="3"/>
        <v>343.38517000000002</v>
      </c>
      <c r="F13" s="16">
        <f t="shared" si="0"/>
        <v>2152.17</v>
      </c>
      <c r="G13" s="17">
        <f t="shared" si="1"/>
        <v>-10.000000000000004</v>
      </c>
      <c r="H13" s="17">
        <f t="shared" si="2"/>
        <v>309.04665299999999</v>
      </c>
    </row>
    <row r="14" spans="2:8" x14ac:dyDescent="0.25">
      <c r="B14" s="23" t="s">
        <v>43</v>
      </c>
      <c r="C14" s="16">
        <v>872.95</v>
      </c>
      <c r="D14" s="16">
        <v>4.47</v>
      </c>
      <c r="E14" s="17">
        <f t="shared" si="3"/>
        <v>338.09068500000001</v>
      </c>
      <c r="F14" s="16">
        <f t="shared" si="0"/>
        <v>785.65500000000009</v>
      </c>
      <c r="G14" s="17">
        <f t="shared" si="1"/>
        <v>-9.9999999999999947</v>
      </c>
      <c r="H14" s="17">
        <f t="shared" si="2"/>
        <v>304.28161650000004</v>
      </c>
    </row>
    <row r="15" spans="2:8" x14ac:dyDescent="0.25">
      <c r="B15" s="23" t="s">
        <v>33</v>
      </c>
      <c r="C15" s="16">
        <v>1101.6500000000001</v>
      </c>
      <c r="D15" s="16">
        <v>3.53</v>
      </c>
      <c r="E15" s="17">
        <f t="shared" si="3"/>
        <v>266.993315</v>
      </c>
      <c r="F15" s="16">
        <f t="shared" si="0"/>
        <v>991.48500000000013</v>
      </c>
      <c r="G15" s="17">
        <f t="shared" si="1"/>
        <v>-9.9999999999999964</v>
      </c>
      <c r="H15" s="17">
        <f t="shared" si="2"/>
        <v>240.2939835</v>
      </c>
    </row>
    <row r="16" spans="2:8" x14ac:dyDescent="0.25">
      <c r="B16" s="23" t="s">
        <v>32</v>
      </c>
      <c r="C16" s="16">
        <v>683.6</v>
      </c>
      <c r="D16" s="16">
        <v>3.35</v>
      </c>
      <c r="E16" s="17">
        <f t="shared" si="3"/>
        <v>253.37892500000001</v>
      </c>
      <c r="F16" s="16">
        <f t="shared" si="0"/>
        <v>615.24</v>
      </c>
      <c r="G16" s="17">
        <f t="shared" si="1"/>
        <v>-10.000000000000002</v>
      </c>
      <c r="H16" s="17">
        <f t="shared" si="2"/>
        <v>228.0410325</v>
      </c>
    </row>
    <row r="17" spans="2:8" x14ac:dyDescent="0.25">
      <c r="B17" s="23" t="s">
        <v>10</v>
      </c>
      <c r="C17" s="16">
        <v>408.4</v>
      </c>
      <c r="D17" s="16">
        <v>3.06</v>
      </c>
      <c r="E17" s="17">
        <f t="shared" si="3"/>
        <v>231.44462999999999</v>
      </c>
      <c r="F17" s="16">
        <f t="shared" si="0"/>
        <v>367.56</v>
      </c>
      <c r="G17" s="17">
        <f t="shared" si="1"/>
        <v>-9.9999999999999947</v>
      </c>
      <c r="H17" s="17">
        <f t="shared" si="2"/>
        <v>208.30016699999999</v>
      </c>
    </row>
    <row r="18" spans="2:8" x14ac:dyDescent="0.25">
      <c r="B18" s="23" t="s">
        <v>44</v>
      </c>
      <c r="C18" s="16">
        <v>336.9</v>
      </c>
      <c r="D18" s="16">
        <v>2.92</v>
      </c>
      <c r="E18" s="17">
        <f t="shared" si="3"/>
        <v>220.85566</v>
      </c>
      <c r="F18" s="16">
        <f t="shared" si="0"/>
        <v>303.20999999999998</v>
      </c>
      <c r="G18" s="17">
        <f t="shared" si="1"/>
        <v>-10</v>
      </c>
      <c r="H18" s="17">
        <f t="shared" si="2"/>
        <v>198.770094</v>
      </c>
    </row>
    <row r="19" spans="2:8" x14ac:dyDescent="0.25">
      <c r="B19" s="23" t="s">
        <v>27</v>
      </c>
      <c r="C19" s="16">
        <v>816.9</v>
      </c>
      <c r="D19" s="16">
        <v>2.4</v>
      </c>
      <c r="E19" s="17">
        <f t="shared" si="3"/>
        <v>181.52520000000001</v>
      </c>
      <c r="F19" s="16">
        <f t="shared" si="0"/>
        <v>735.21</v>
      </c>
      <c r="G19" s="17">
        <f t="shared" si="1"/>
        <v>-9.9999999999999929</v>
      </c>
      <c r="H19" s="17">
        <f t="shared" si="2"/>
        <v>163.37268000000003</v>
      </c>
    </row>
    <row r="20" spans="2:8" x14ac:dyDescent="0.25">
      <c r="B20" s="23" t="s">
        <v>35</v>
      </c>
      <c r="C20" s="16">
        <v>1233.25</v>
      </c>
      <c r="D20" s="16">
        <v>2.04</v>
      </c>
      <c r="E20" s="17">
        <f t="shared" si="3"/>
        <v>154.29642000000001</v>
      </c>
      <c r="F20" s="16">
        <f t="shared" si="0"/>
        <v>1109.925</v>
      </c>
      <c r="G20" s="17">
        <f t="shared" si="1"/>
        <v>-10.000000000000004</v>
      </c>
      <c r="H20" s="17">
        <f t="shared" si="2"/>
        <v>138.86677800000001</v>
      </c>
    </row>
    <row r="21" spans="2:8" x14ac:dyDescent="0.25">
      <c r="B21" s="23" t="s">
        <v>42</v>
      </c>
      <c r="C21" s="16">
        <v>179.9</v>
      </c>
      <c r="D21" s="16">
        <v>1.98</v>
      </c>
      <c r="E21" s="17">
        <f t="shared" si="3"/>
        <v>149.75828999999999</v>
      </c>
      <c r="F21" s="16">
        <f t="shared" si="0"/>
        <v>161.91</v>
      </c>
      <c r="G21" s="17">
        <f t="shared" si="1"/>
        <v>-10.000000000000005</v>
      </c>
      <c r="H21" s="17">
        <f t="shared" si="2"/>
        <v>134.78246099999998</v>
      </c>
    </row>
    <row r="22" spans="2:8" x14ac:dyDescent="0.25">
      <c r="B22" s="23" t="s">
        <v>36</v>
      </c>
      <c r="C22" s="16">
        <v>4095.85</v>
      </c>
      <c r="D22" s="16">
        <v>1.98</v>
      </c>
      <c r="E22" s="17">
        <f t="shared" si="3"/>
        <v>149.75828999999999</v>
      </c>
      <c r="F22" s="16">
        <f t="shared" si="0"/>
        <v>3686.2649999999999</v>
      </c>
      <c r="G22" s="17">
        <f t="shared" si="1"/>
        <v>-10</v>
      </c>
      <c r="H22" s="17">
        <f t="shared" si="2"/>
        <v>134.78246099999998</v>
      </c>
    </row>
    <row r="23" spans="2:8" x14ac:dyDescent="0.25">
      <c r="B23" s="23" t="s">
        <v>22</v>
      </c>
      <c r="C23" s="16">
        <v>865.75</v>
      </c>
      <c r="D23" s="16">
        <v>1.95</v>
      </c>
      <c r="E23" s="17">
        <f t="shared" si="3"/>
        <v>147.489225</v>
      </c>
      <c r="F23" s="16">
        <f t="shared" si="0"/>
        <v>779.17500000000007</v>
      </c>
      <c r="G23" s="17">
        <f t="shared" si="1"/>
        <v>-9.9999999999999929</v>
      </c>
      <c r="H23" s="17">
        <f t="shared" si="2"/>
        <v>132.74030250000001</v>
      </c>
    </row>
    <row r="24" spans="2:8" x14ac:dyDescent="0.25">
      <c r="B24" s="23" t="s">
        <v>29</v>
      </c>
      <c r="C24" s="16">
        <v>928.8</v>
      </c>
      <c r="D24" s="16">
        <v>1.88</v>
      </c>
      <c r="E24" s="17">
        <f t="shared" si="3"/>
        <v>142.19474</v>
      </c>
      <c r="F24" s="16">
        <f t="shared" si="0"/>
        <v>835.92</v>
      </c>
      <c r="G24" s="17">
        <f t="shared" si="1"/>
        <v>-10</v>
      </c>
      <c r="H24" s="17">
        <f t="shared" si="2"/>
        <v>127.97526599999999</v>
      </c>
    </row>
    <row r="25" spans="2:8" x14ac:dyDescent="0.25">
      <c r="B25" s="23" t="s">
        <v>34</v>
      </c>
      <c r="C25" s="16">
        <v>1710.75</v>
      </c>
      <c r="D25" s="16">
        <v>1.69</v>
      </c>
      <c r="E25" s="17">
        <f t="shared" si="3"/>
        <v>127.823995</v>
      </c>
      <c r="F25" s="16">
        <f t="shared" si="0"/>
        <v>1539.675</v>
      </c>
      <c r="G25" s="17">
        <f t="shared" si="1"/>
        <v>-10.000000000000004</v>
      </c>
      <c r="H25" s="17">
        <f t="shared" si="2"/>
        <v>115.0415955</v>
      </c>
    </row>
    <row r="26" spans="2:8" x14ac:dyDescent="0.25">
      <c r="B26" s="23" t="s">
        <v>18</v>
      </c>
      <c r="C26" s="16">
        <v>319.95</v>
      </c>
      <c r="D26" s="16">
        <v>1.68</v>
      </c>
      <c r="E26" s="17">
        <f t="shared" si="3"/>
        <v>127.06764</v>
      </c>
      <c r="F26" s="16">
        <f t="shared" si="0"/>
        <v>287.95499999999998</v>
      </c>
      <c r="G26" s="17">
        <f t="shared" si="1"/>
        <v>-10.000000000000002</v>
      </c>
      <c r="H26" s="17">
        <f t="shared" si="2"/>
        <v>114.36087599999999</v>
      </c>
    </row>
    <row r="27" spans="2:8" x14ac:dyDescent="0.25">
      <c r="B27" s="23" t="s">
        <v>38</v>
      </c>
      <c r="C27" s="16">
        <v>226.25</v>
      </c>
      <c r="D27" s="16">
        <v>1.5</v>
      </c>
      <c r="E27" s="17">
        <f t="shared" si="3"/>
        <v>113.45325000000001</v>
      </c>
      <c r="F27" s="16">
        <f t="shared" si="0"/>
        <v>203.625</v>
      </c>
      <c r="G27" s="17">
        <f t="shared" si="1"/>
        <v>-10</v>
      </c>
      <c r="H27" s="17">
        <f t="shared" si="2"/>
        <v>102.10792500000001</v>
      </c>
    </row>
    <row r="28" spans="2:8" x14ac:dyDescent="0.25">
      <c r="B28" s="23" t="s">
        <v>13</v>
      </c>
      <c r="C28" s="16">
        <v>289.89999999999998</v>
      </c>
      <c r="D28" s="16">
        <v>1.48</v>
      </c>
      <c r="E28" s="17">
        <f t="shared" si="3"/>
        <v>111.94054</v>
      </c>
      <c r="F28" s="16">
        <f t="shared" si="0"/>
        <v>260.90999999999997</v>
      </c>
      <c r="G28" s="17">
        <f t="shared" si="1"/>
        <v>-10.000000000000004</v>
      </c>
      <c r="H28" s="17">
        <f t="shared" si="2"/>
        <v>100.74648599999999</v>
      </c>
    </row>
    <row r="29" spans="2:8" x14ac:dyDescent="0.25">
      <c r="B29" s="23" t="s">
        <v>9</v>
      </c>
      <c r="C29" s="16">
        <v>869.9</v>
      </c>
      <c r="D29" s="16">
        <v>1.27</v>
      </c>
      <c r="E29" s="17">
        <f t="shared" si="3"/>
        <v>96.057085000000001</v>
      </c>
      <c r="F29" s="16">
        <f t="shared" si="0"/>
        <v>782.91</v>
      </c>
      <c r="G29" s="17">
        <f t="shared" si="1"/>
        <v>-10.000000000000002</v>
      </c>
      <c r="H29" s="17">
        <f t="shared" si="2"/>
        <v>86.451376499999995</v>
      </c>
    </row>
    <row r="30" spans="2:8" x14ac:dyDescent="0.25">
      <c r="B30" s="23" t="s">
        <v>19</v>
      </c>
      <c r="C30" s="16">
        <v>3105.4</v>
      </c>
      <c r="D30" s="16">
        <v>1.24</v>
      </c>
      <c r="E30" s="17">
        <f t="shared" si="3"/>
        <v>93.788020000000003</v>
      </c>
      <c r="F30" s="16">
        <f t="shared" si="0"/>
        <v>2794.86</v>
      </c>
      <c r="G30" s="17">
        <f t="shared" si="1"/>
        <v>-10</v>
      </c>
      <c r="H30" s="17">
        <f t="shared" si="2"/>
        <v>84.40921800000001</v>
      </c>
    </row>
    <row r="31" spans="2:8" x14ac:dyDescent="0.25">
      <c r="B31" s="23" t="s">
        <v>50</v>
      </c>
      <c r="C31" s="16">
        <v>562.79999999999995</v>
      </c>
      <c r="D31" s="16">
        <v>1.19</v>
      </c>
      <c r="E31" s="17">
        <f t="shared" si="3"/>
        <v>90.006244999999993</v>
      </c>
      <c r="F31" s="16">
        <f t="shared" si="0"/>
        <v>506.52</v>
      </c>
      <c r="G31" s="17">
        <f t="shared" si="1"/>
        <v>-9.9999999999999964</v>
      </c>
      <c r="H31" s="17">
        <f t="shared" si="2"/>
        <v>81.005620499999992</v>
      </c>
    </row>
    <row r="32" spans="2:8" x14ac:dyDescent="0.25">
      <c r="B32" s="23" t="s">
        <v>40</v>
      </c>
      <c r="C32" s="16">
        <v>147.85</v>
      </c>
      <c r="D32" s="16">
        <v>1.18</v>
      </c>
      <c r="E32" s="17">
        <f t="shared" si="3"/>
        <v>89.249889999999994</v>
      </c>
      <c r="F32" s="16">
        <f t="shared" si="0"/>
        <v>133.065</v>
      </c>
      <c r="G32" s="17">
        <f t="shared" si="1"/>
        <v>-9.9999999999999982</v>
      </c>
      <c r="H32" s="17">
        <f t="shared" si="2"/>
        <v>80.324900999999997</v>
      </c>
    </row>
    <row r="33" spans="2:8" x14ac:dyDescent="0.25">
      <c r="B33" s="23" t="s">
        <v>11</v>
      </c>
      <c r="C33" s="16">
        <v>2341.9499999999998</v>
      </c>
      <c r="D33" s="16">
        <v>1.1299999999999999</v>
      </c>
      <c r="E33" s="17">
        <f t="shared" si="3"/>
        <v>85.468114999999997</v>
      </c>
      <c r="F33" s="16">
        <f t="shared" si="0"/>
        <v>2107.7550000000001</v>
      </c>
      <c r="G33" s="17">
        <f t="shared" si="1"/>
        <v>-9.9999999999999876</v>
      </c>
      <c r="H33" s="17">
        <f t="shared" si="2"/>
        <v>76.921303500000008</v>
      </c>
    </row>
    <row r="34" spans="2:8" x14ac:dyDescent="0.25">
      <c r="B34" s="23" t="s">
        <v>25</v>
      </c>
      <c r="C34" s="16">
        <v>2565.65</v>
      </c>
      <c r="D34" s="16">
        <v>1.1100000000000001</v>
      </c>
      <c r="E34" s="17">
        <f t="shared" si="3"/>
        <v>83.955405000000013</v>
      </c>
      <c r="F34" s="16">
        <f t="shared" si="0"/>
        <v>2309.085</v>
      </c>
      <c r="G34" s="17">
        <f t="shared" si="1"/>
        <v>-10.000000000000002</v>
      </c>
      <c r="H34" s="17">
        <f t="shared" si="2"/>
        <v>75.559864500000003</v>
      </c>
    </row>
    <row r="35" spans="2:8" x14ac:dyDescent="0.25">
      <c r="B35" s="23" t="s">
        <v>48</v>
      </c>
      <c r="C35" s="16">
        <v>501.4</v>
      </c>
      <c r="D35" s="16">
        <v>1.06</v>
      </c>
      <c r="E35" s="17">
        <f t="shared" si="3"/>
        <v>80.173630000000003</v>
      </c>
      <c r="F35" s="16">
        <f t="shared" si="0"/>
        <v>451.26</v>
      </c>
      <c r="G35" s="17">
        <f t="shared" si="1"/>
        <v>-9.9999999999999982</v>
      </c>
      <c r="H35" s="17">
        <f t="shared" si="2"/>
        <v>72.156267</v>
      </c>
    </row>
    <row r="36" spans="2:8" x14ac:dyDescent="0.25">
      <c r="B36" s="23" t="s">
        <v>17</v>
      </c>
      <c r="C36" s="16">
        <v>585.1</v>
      </c>
      <c r="D36" s="16">
        <v>1.06</v>
      </c>
      <c r="E36" s="17">
        <f t="shared" si="3"/>
        <v>80.173630000000003</v>
      </c>
      <c r="F36" s="16">
        <f t="shared" si="0"/>
        <v>526.59</v>
      </c>
      <c r="G36" s="17">
        <f t="shared" si="1"/>
        <v>-9.9999999999999982</v>
      </c>
      <c r="H36" s="17">
        <f t="shared" si="2"/>
        <v>72.156267</v>
      </c>
    </row>
    <row r="37" spans="2:8" x14ac:dyDescent="0.25">
      <c r="B37" s="23" t="s">
        <v>37</v>
      </c>
      <c r="C37" s="16">
        <v>142.44999999999999</v>
      </c>
      <c r="D37" s="16">
        <v>1.02</v>
      </c>
      <c r="E37" s="17">
        <f t="shared" si="3"/>
        <v>77.148210000000006</v>
      </c>
      <c r="F37" s="16">
        <f t="shared" si="0"/>
        <v>128.20499999999998</v>
      </c>
      <c r="G37" s="17">
        <f t="shared" si="1"/>
        <v>-10.000000000000004</v>
      </c>
      <c r="H37" s="17">
        <f t="shared" si="2"/>
        <v>69.433389000000005</v>
      </c>
    </row>
    <row r="38" spans="2:8" x14ac:dyDescent="0.25">
      <c r="B38" s="23" t="s">
        <v>49</v>
      </c>
      <c r="C38" s="16">
        <v>2840.1</v>
      </c>
      <c r="D38" s="16">
        <v>0.96</v>
      </c>
      <c r="E38" s="17">
        <f t="shared" si="3"/>
        <v>72.610079999999996</v>
      </c>
      <c r="F38" s="16">
        <f t="shared" si="0"/>
        <v>2556.09</v>
      </c>
      <c r="G38" s="17">
        <f t="shared" si="1"/>
        <v>-9.9999999999999929</v>
      </c>
      <c r="H38" s="17">
        <f t="shared" si="2"/>
        <v>65.349072000000007</v>
      </c>
    </row>
    <row r="39" spans="2:8" x14ac:dyDescent="0.25">
      <c r="B39" s="23" t="s">
        <v>52</v>
      </c>
      <c r="C39" s="16">
        <v>746.8</v>
      </c>
      <c r="D39" s="16">
        <v>0.95</v>
      </c>
      <c r="E39" s="17">
        <f t="shared" si="3"/>
        <v>71.853724999999997</v>
      </c>
      <c r="F39" s="16">
        <f t="shared" ref="F39:F56" si="4">C39*0.9</f>
        <v>672.12</v>
      </c>
      <c r="G39" s="17">
        <f t="shared" ref="G39:G56" si="5">(F39-C39)/C39*100</f>
        <v>-9.9999999999999929</v>
      </c>
      <c r="H39" s="17">
        <f t="shared" ref="H39:H56" si="6">E39+((E39*G39)/100)</f>
        <v>64.668352499999997</v>
      </c>
    </row>
    <row r="40" spans="2:8" x14ac:dyDescent="0.25">
      <c r="B40" s="23" t="s">
        <v>15</v>
      </c>
      <c r="C40" s="16">
        <v>893.15</v>
      </c>
      <c r="D40" s="16">
        <v>0.78</v>
      </c>
      <c r="E40" s="17">
        <f t="shared" si="3"/>
        <v>58.995690000000003</v>
      </c>
      <c r="F40" s="16">
        <f t="shared" si="4"/>
        <v>803.83500000000004</v>
      </c>
      <c r="G40" s="17">
        <f t="shared" si="5"/>
        <v>-9.9999999999999929</v>
      </c>
      <c r="H40" s="17">
        <f t="shared" si="6"/>
        <v>53.096121000000011</v>
      </c>
    </row>
    <row r="41" spans="2:8" x14ac:dyDescent="0.25">
      <c r="B41" s="23" t="s">
        <v>53</v>
      </c>
      <c r="C41" s="16">
        <v>420.05</v>
      </c>
      <c r="D41" s="16">
        <v>0.76</v>
      </c>
      <c r="E41" s="17">
        <f t="shared" si="3"/>
        <v>57.482979999999998</v>
      </c>
      <c r="F41" s="16">
        <f t="shared" si="4"/>
        <v>378.04500000000002</v>
      </c>
      <c r="G41" s="17">
        <f t="shared" si="5"/>
        <v>-10</v>
      </c>
      <c r="H41" s="17">
        <f t="shared" si="6"/>
        <v>51.734681999999999</v>
      </c>
    </row>
    <row r="42" spans="2:8" x14ac:dyDescent="0.25">
      <c r="B42" s="23" t="s">
        <v>21</v>
      </c>
      <c r="C42" s="16">
        <v>3393.65</v>
      </c>
      <c r="D42" s="16">
        <v>0.74</v>
      </c>
      <c r="E42" s="17">
        <f t="shared" si="3"/>
        <v>55.970269999999999</v>
      </c>
      <c r="F42" s="16">
        <f t="shared" si="4"/>
        <v>3054.2850000000003</v>
      </c>
      <c r="G42" s="17">
        <f t="shared" si="5"/>
        <v>-9.9999999999999929</v>
      </c>
      <c r="H42" s="17">
        <f t="shared" si="6"/>
        <v>50.373243000000002</v>
      </c>
    </row>
    <row r="43" spans="2:8" x14ac:dyDescent="0.25">
      <c r="B43" s="23" t="s">
        <v>54</v>
      </c>
      <c r="C43" s="16">
        <v>212.25</v>
      </c>
      <c r="D43" s="16">
        <v>0.73</v>
      </c>
      <c r="E43" s="17">
        <f t="shared" si="3"/>
        <v>55.213915</v>
      </c>
      <c r="F43" s="16">
        <f t="shared" si="4"/>
        <v>191.02500000000001</v>
      </c>
      <c r="G43" s="17">
        <f t="shared" si="5"/>
        <v>-9.9999999999999982</v>
      </c>
      <c r="H43" s="17">
        <f t="shared" si="6"/>
        <v>49.6925235</v>
      </c>
    </row>
    <row r="44" spans="2:8" x14ac:dyDescent="0.25">
      <c r="B44" s="23" t="s">
        <v>20</v>
      </c>
      <c r="C44" s="16">
        <v>368.6</v>
      </c>
      <c r="D44" s="16">
        <v>0.72</v>
      </c>
      <c r="E44" s="17">
        <f t="shared" si="3"/>
        <v>54.457560000000001</v>
      </c>
      <c r="F44" s="16">
        <f t="shared" si="4"/>
        <v>331.74</v>
      </c>
      <c r="G44" s="17">
        <f t="shared" si="5"/>
        <v>-10.000000000000004</v>
      </c>
      <c r="H44" s="17">
        <f t="shared" si="6"/>
        <v>49.011803999999998</v>
      </c>
    </row>
    <row r="45" spans="2:8" x14ac:dyDescent="0.25">
      <c r="B45" s="23" t="s">
        <v>46</v>
      </c>
      <c r="C45" s="16">
        <v>249.7</v>
      </c>
      <c r="D45" s="16">
        <v>0.72</v>
      </c>
      <c r="E45" s="17">
        <f t="shared" si="3"/>
        <v>54.457560000000001</v>
      </c>
      <c r="F45" s="16">
        <f t="shared" si="4"/>
        <v>224.73</v>
      </c>
      <c r="G45" s="17">
        <f t="shared" si="5"/>
        <v>-10</v>
      </c>
      <c r="H45" s="17">
        <f t="shared" si="6"/>
        <v>49.011803999999998</v>
      </c>
    </row>
    <row r="46" spans="2:8" x14ac:dyDescent="0.25">
      <c r="B46" s="23" t="s">
        <v>55</v>
      </c>
      <c r="C46" s="16">
        <v>17496</v>
      </c>
      <c r="D46" s="16">
        <v>0.65</v>
      </c>
      <c r="E46" s="17">
        <f t="shared" si="3"/>
        <v>49.163074999999999</v>
      </c>
      <c r="F46" s="16">
        <f t="shared" si="4"/>
        <v>15746.4</v>
      </c>
      <c r="G46" s="17">
        <f t="shared" si="5"/>
        <v>-10.000000000000002</v>
      </c>
      <c r="H46" s="17">
        <f t="shared" si="6"/>
        <v>44.246767499999997</v>
      </c>
    </row>
    <row r="47" spans="2:8" x14ac:dyDescent="0.25">
      <c r="B47" s="23" t="s">
        <v>8</v>
      </c>
      <c r="C47" s="16">
        <v>195.35</v>
      </c>
      <c r="D47" s="16">
        <v>0.61</v>
      </c>
      <c r="E47" s="17">
        <f t="shared" si="3"/>
        <v>46.137655000000002</v>
      </c>
      <c r="F47" s="16">
        <f t="shared" si="4"/>
        <v>175.815</v>
      </c>
      <c r="G47" s="17">
        <f t="shared" si="5"/>
        <v>-10</v>
      </c>
      <c r="H47" s="17">
        <f t="shared" si="6"/>
        <v>41.523889500000003</v>
      </c>
    </row>
    <row r="48" spans="2:8" x14ac:dyDescent="0.25">
      <c r="B48" s="23" t="s">
        <v>14</v>
      </c>
      <c r="C48" s="16">
        <v>138.69999999999999</v>
      </c>
      <c r="D48" s="16">
        <v>0.61</v>
      </c>
      <c r="E48" s="17">
        <f t="shared" si="3"/>
        <v>46.137655000000002</v>
      </c>
      <c r="F48" s="16">
        <f t="shared" si="4"/>
        <v>124.83</v>
      </c>
      <c r="G48" s="17">
        <f t="shared" si="5"/>
        <v>-9.9999999999999929</v>
      </c>
      <c r="H48" s="17">
        <f t="shared" si="6"/>
        <v>41.523889500000003</v>
      </c>
    </row>
    <row r="49" spans="2:8" x14ac:dyDescent="0.25">
      <c r="B49" s="23" t="s">
        <v>12</v>
      </c>
      <c r="C49" s="16">
        <v>125.4</v>
      </c>
      <c r="D49" s="16">
        <v>0.59</v>
      </c>
      <c r="E49" s="17">
        <f t="shared" si="3"/>
        <v>44.624944999999997</v>
      </c>
      <c r="F49" s="16">
        <f t="shared" si="4"/>
        <v>112.86000000000001</v>
      </c>
      <c r="G49" s="17">
        <f t="shared" si="5"/>
        <v>-9.9999999999999929</v>
      </c>
      <c r="H49" s="17">
        <f t="shared" si="6"/>
        <v>40.162450499999998</v>
      </c>
    </row>
    <row r="50" spans="2:8" x14ac:dyDescent="0.25">
      <c r="B50" s="23" t="s">
        <v>7</v>
      </c>
      <c r="C50" s="16">
        <v>1240.05</v>
      </c>
      <c r="D50" s="16">
        <v>0.56000000000000005</v>
      </c>
      <c r="E50" s="17">
        <f t="shared" si="3"/>
        <v>42.355880000000006</v>
      </c>
      <c r="F50" s="16">
        <f t="shared" si="4"/>
        <v>1116.0450000000001</v>
      </c>
      <c r="G50" s="17">
        <f t="shared" si="5"/>
        <v>-9.9999999999999911</v>
      </c>
      <c r="H50" s="17">
        <f t="shared" si="6"/>
        <v>38.120292000000006</v>
      </c>
    </row>
    <row r="51" spans="2:8" x14ac:dyDescent="0.25">
      <c r="B51" s="23" t="s">
        <v>56</v>
      </c>
      <c r="C51" s="16">
        <v>103.15</v>
      </c>
      <c r="D51" s="16">
        <v>0.51</v>
      </c>
      <c r="E51" s="17">
        <f t="shared" si="3"/>
        <v>38.574105000000003</v>
      </c>
      <c r="F51" s="16">
        <f t="shared" si="4"/>
        <v>92.835000000000008</v>
      </c>
      <c r="G51" s="17">
        <f t="shared" si="5"/>
        <v>-9.9999999999999982</v>
      </c>
      <c r="H51" s="17">
        <f t="shared" si="6"/>
        <v>34.716694500000003</v>
      </c>
    </row>
    <row r="52" spans="2:8" x14ac:dyDescent="0.25">
      <c r="B52" s="23" t="s">
        <v>45</v>
      </c>
      <c r="C52" s="16">
        <v>60.1</v>
      </c>
      <c r="D52" s="16">
        <v>0.47</v>
      </c>
      <c r="E52" s="17">
        <f t="shared" si="3"/>
        <v>35.548684999999999</v>
      </c>
      <c r="F52" s="16">
        <f t="shared" si="4"/>
        <v>54.09</v>
      </c>
      <c r="G52" s="17">
        <f t="shared" si="5"/>
        <v>-9.9999999999999964</v>
      </c>
      <c r="H52" s="17">
        <f t="shared" si="6"/>
        <v>31.993816500000001</v>
      </c>
    </row>
    <row r="53" spans="2:8" x14ac:dyDescent="0.25">
      <c r="B53" s="23" t="s">
        <v>26</v>
      </c>
      <c r="C53" s="16">
        <v>70.5</v>
      </c>
      <c r="D53" s="16">
        <v>0.45</v>
      </c>
      <c r="E53" s="17">
        <f t="shared" si="3"/>
        <v>34.035975000000001</v>
      </c>
      <c r="F53" s="16">
        <f t="shared" si="4"/>
        <v>63.45</v>
      </c>
      <c r="G53" s="17">
        <f t="shared" si="5"/>
        <v>-9.9999999999999964</v>
      </c>
      <c r="H53" s="17">
        <f t="shared" si="6"/>
        <v>30.6323775</v>
      </c>
    </row>
    <row r="54" spans="2:8" x14ac:dyDescent="0.25">
      <c r="B54" s="23" t="s">
        <v>57</v>
      </c>
      <c r="C54" s="16">
        <v>71.75</v>
      </c>
      <c r="D54" s="16">
        <v>0.38</v>
      </c>
      <c r="E54" s="17">
        <f t="shared" si="3"/>
        <v>28.741489999999999</v>
      </c>
      <c r="F54" s="16">
        <f t="shared" si="4"/>
        <v>64.575000000000003</v>
      </c>
      <c r="G54" s="17">
        <f t="shared" si="5"/>
        <v>-9.9999999999999964</v>
      </c>
      <c r="H54" s="17">
        <f t="shared" si="6"/>
        <v>25.867341</v>
      </c>
    </row>
    <row r="55" spans="2:8" x14ac:dyDescent="0.25">
      <c r="B55" s="23" t="s">
        <v>16</v>
      </c>
      <c r="C55" s="16">
        <v>123.8</v>
      </c>
      <c r="D55" s="16">
        <v>0.37</v>
      </c>
      <c r="E55" s="17">
        <f t="shared" si="3"/>
        <v>27.985135</v>
      </c>
      <c r="F55" s="16">
        <f t="shared" si="4"/>
        <v>111.42</v>
      </c>
      <c r="G55" s="17">
        <f t="shared" si="5"/>
        <v>-9.9999999999999964</v>
      </c>
      <c r="H55" s="17">
        <f t="shared" si="6"/>
        <v>25.186621500000001</v>
      </c>
    </row>
    <row r="56" spans="2:8" x14ac:dyDescent="0.25">
      <c r="B56" s="23" t="s">
        <v>39</v>
      </c>
      <c r="C56" s="16">
        <v>91.3</v>
      </c>
      <c r="D56" s="16">
        <v>0.34</v>
      </c>
      <c r="E56" s="17">
        <f t="shared" si="3"/>
        <v>25.716070000000006</v>
      </c>
      <c r="F56" s="16">
        <f t="shared" si="4"/>
        <v>82.17</v>
      </c>
      <c r="G56" s="17">
        <f t="shared" si="5"/>
        <v>-9.9999999999999947</v>
      </c>
      <c r="H56" s="17">
        <f t="shared" si="6"/>
        <v>23.144463000000005</v>
      </c>
    </row>
    <row r="57" spans="2:8" ht="21" x14ac:dyDescent="0.35">
      <c r="B57" s="17"/>
      <c r="C57" s="17"/>
      <c r="D57" s="17">
        <f>SUM(D7:D56)</f>
        <v>99.990000000000023</v>
      </c>
      <c r="E57" s="18">
        <v>7563.55</v>
      </c>
      <c r="F57" s="19"/>
      <c r="G57" s="20"/>
      <c r="H57" s="18">
        <f>SUM(H7:H56)</f>
        <v>6806.5142804999987</v>
      </c>
    </row>
    <row r="58" spans="2:8" ht="42" x14ac:dyDescent="0.35">
      <c r="B58" s="12"/>
      <c r="C58" s="12"/>
      <c r="D58" s="12"/>
      <c r="E58" s="13" t="s">
        <v>4</v>
      </c>
      <c r="F58" s="14"/>
      <c r="G58" s="15"/>
      <c r="H58" s="13" t="s">
        <v>5</v>
      </c>
    </row>
  </sheetData>
  <autoFilter ref="B6:H58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8"/>
  <sheetViews>
    <sheetView tabSelected="1" zoomScaleNormal="100" workbookViewId="0">
      <selection activeCell="C12" sqref="C12"/>
    </sheetView>
  </sheetViews>
  <sheetFormatPr defaultRowHeight="15" x14ac:dyDescent="0.25"/>
  <cols>
    <col min="2" max="2" width="26.85546875" customWidth="1"/>
    <col min="3" max="3" width="8" customWidth="1"/>
    <col min="5" max="5" width="17.7109375" customWidth="1"/>
    <col min="6" max="6" width="12.140625" customWidth="1"/>
    <col min="7" max="7" width="8.140625" bestFit="1" customWidth="1"/>
    <col min="8" max="8" width="18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4"/>
      <c r="C3" s="5"/>
      <c r="D3" s="5"/>
      <c r="E3" s="5"/>
      <c r="F3" s="5"/>
      <c r="G3" s="5"/>
      <c r="H3" s="6"/>
    </row>
    <row r="4" spans="2:8" x14ac:dyDescent="0.25">
      <c r="B4" s="4"/>
      <c r="C4" s="5"/>
      <c r="D4" s="5"/>
      <c r="E4" s="5"/>
      <c r="F4" s="5"/>
      <c r="G4" s="5"/>
      <c r="H4" s="6"/>
    </row>
    <row r="5" spans="2:8" x14ac:dyDescent="0.25">
      <c r="B5" s="7"/>
      <c r="C5" s="8"/>
      <c r="D5" s="8"/>
      <c r="E5" s="8"/>
      <c r="F5" s="8"/>
      <c r="G5" s="8"/>
      <c r="H5" s="9"/>
    </row>
    <row r="6" spans="2:8" ht="37.5" x14ac:dyDescent="0.3">
      <c r="B6" s="10" t="s">
        <v>0</v>
      </c>
      <c r="C6" s="10" t="s">
        <v>6</v>
      </c>
      <c r="D6" s="10" t="s">
        <v>1</v>
      </c>
      <c r="E6" s="10" t="s">
        <v>2</v>
      </c>
      <c r="F6" s="11" t="s">
        <v>3</v>
      </c>
      <c r="G6" s="10" t="s">
        <v>51</v>
      </c>
      <c r="H6" s="10" t="s">
        <v>2</v>
      </c>
    </row>
    <row r="7" spans="2:8" x14ac:dyDescent="0.25">
      <c r="B7" s="23" t="s">
        <v>30</v>
      </c>
      <c r="C7" s="16">
        <v>1164.9000000000001</v>
      </c>
      <c r="D7" s="16">
        <v>6.92</v>
      </c>
      <c r="E7" s="17">
        <f>7563.55*D7/100</f>
        <v>523.39766000000009</v>
      </c>
      <c r="F7" s="16">
        <f t="shared" ref="F7:F38" si="0">C7*1.1</f>
        <v>1281.3900000000001</v>
      </c>
      <c r="G7" s="17">
        <f t="shared" ref="G7:G38" si="1">(F7-C7)/C7*100</f>
        <v>10</v>
      </c>
      <c r="H7" s="17">
        <f t="shared" ref="H7:H38" si="2">E7+((E7*G7)/100)</f>
        <v>575.73742600000014</v>
      </c>
    </row>
    <row r="8" spans="2:8" x14ac:dyDescent="0.25">
      <c r="B8" s="23" t="s">
        <v>24</v>
      </c>
      <c r="C8" s="16">
        <v>1049.8499999999999</v>
      </c>
      <c r="D8" s="16">
        <v>6.77</v>
      </c>
      <c r="E8" s="17">
        <f t="shared" ref="E8:E56" si="3">7563.55*D8/100</f>
        <v>512.05233499999997</v>
      </c>
      <c r="F8" s="16">
        <f t="shared" si="0"/>
        <v>1154.835</v>
      </c>
      <c r="G8" s="17">
        <f t="shared" si="1"/>
        <v>10.000000000000012</v>
      </c>
      <c r="H8" s="17">
        <f t="shared" si="2"/>
        <v>563.25756850000005</v>
      </c>
    </row>
    <row r="9" spans="2:8" x14ac:dyDescent="0.25">
      <c r="B9" s="23" t="s">
        <v>23</v>
      </c>
      <c r="C9" s="16">
        <v>1180</v>
      </c>
      <c r="D9" s="16">
        <v>6.53</v>
      </c>
      <c r="E9" s="17">
        <f t="shared" si="3"/>
        <v>493.89981499999999</v>
      </c>
      <c r="F9" s="16">
        <f t="shared" si="0"/>
        <v>1298</v>
      </c>
      <c r="G9" s="17">
        <f t="shared" si="1"/>
        <v>10</v>
      </c>
      <c r="H9" s="17">
        <f t="shared" si="2"/>
        <v>543.28979649999997</v>
      </c>
    </row>
    <row r="10" spans="2:8" x14ac:dyDescent="0.25">
      <c r="B10" s="23" t="s">
        <v>31</v>
      </c>
      <c r="C10" s="16">
        <v>320.2</v>
      </c>
      <c r="D10" s="16">
        <v>6.17</v>
      </c>
      <c r="E10" s="17">
        <f t="shared" si="3"/>
        <v>466.67103499999996</v>
      </c>
      <c r="F10" s="16">
        <f t="shared" si="0"/>
        <v>352.22</v>
      </c>
      <c r="G10" s="17">
        <f t="shared" si="1"/>
        <v>10.000000000000012</v>
      </c>
      <c r="H10" s="17">
        <f t="shared" si="2"/>
        <v>513.33813850000001</v>
      </c>
    </row>
    <row r="11" spans="2:8" x14ac:dyDescent="0.25">
      <c r="B11" s="23" t="s">
        <v>41</v>
      </c>
      <c r="C11" s="16">
        <v>1035.4000000000001</v>
      </c>
      <c r="D11" s="16">
        <v>6.14</v>
      </c>
      <c r="E11" s="17">
        <f t="shared" si="3"/>
        <v>464.40197000000001</v>
      </c>
      <c r="F11" s="16">
        <f t="shared" si="0"/>
        <v>1138.9400000000003</v>
      </c>
      <c r="G11" s="17">
        <f t="shared" si="1"/>
        <v>10.000000000000018</v>
      </c>
      <c r="H11" s="17">
        <f t="shared" si="2"/>
        <v>510.84216700000007</v>
      </c>
    </row>
    <row r="12" spans="2:8" x14ac:dyDescent="0.25">
      <c r="B12" s="23" t="s">
        <v>28</v>
      </c>
      <c r="C12" s="16">
        <v>230.15</v>
      </c>
      <c r="D12" s="16">
        <v>4.8499999999999996</v>
      </c>
      <c r="E12" s="17">
        <f t="shared" si="3"/>
        <v>366.83217500000001</v>
      </c>
      <c r="F12" s="16">
        <f t="shared" si="0"/>
        <v>253.16500000000002</v>
      </c>
      <c r="G12" s="17">
        <f t="shared" si="1"/>
        <v>10.000000000000005</v>
      </c>
      <c r="H12" s="17">
        <f t="shared" si="2"/>
        <v>403.51539250000002</v>
      </c>
    </row>
    <row r="13" spans="2:8" x14ac:dyDescent="0.25">
      <c r="B13" s="23" t="s">
        <v>47</v>
      </c>
      <c r="C13" s="16">
        <v>2391.3000000000002</v>
      </c>
      <c r="D13" s="16">
        <v>4.54</v>
      </c>
      <c r="E13" s="17">
        <f t="shared" si="3"/>
        <v>343.38517000000002</v>
      </c>
      <c r="F13" s="16">
        <f t="shared" si="0"/>
        <v>2630.4300000000003</v>
      </c>
      <c r="G13" s="17">
        <f t="shared" si="1"/>
        <v>10.000000000000004</v>
      </c>
      <c r="H13" s="17">
        <f t="shared" si="2"/>
        <v>377.72368700000004</v>
      </c>
    </row>
    <row r="14" spans="2:8" x14ac:dyDescent="0.25">
      <c r="B14" s="23" t="s">
        <v>43</v>
      </c>
      <c r="C14" s="16">
        <v>872.95</v>
      </c>
      <c r="D14" s="16">
        <v>4.47</v>
      </c>
      <c r="E14" s="17">
        <f t="shared" si="3"/>
        <v>338.09068500000001</v>
      </c>
      <c r="F14" s="16">
        <f t="shared" si="0"/>
        <v>960.24500000000012</v>
      </c>
      <c r="G14" s="17">
        <f t="shared" si="1"/>
        <v>10.000000000000007</v>
      </c>
      <c r="H14" s="17">
        <f t="shared" si="2"/>
        <v>371.89975350000003</v>
      </c>
    </row>
    <row r="15" spans="2:8" x14ac:dyDescent="0.25">
      <c r="B15" s="23" t="s">
        <v>33</v>
      </c>
      <c r="C15" s="16">
        <v>1101.6500000000001</v>
      </c>
      <c r="D15" s="16">
        <v>3.53</v>
      </c>
      <c r="E15" s="17">
        <f t="shared" si="3"/>
        <v>266.993315</v>
      </c>
      <c r="F15" s="16">
        <f t="shared" si="0"/>
        <v>1211.8150000000003</v>
      </c>
      <c r="G15" s="17">
        <f t="shared" si="1"/>
        <v>10.000000000000016</v>
      </c>
      <c r="H15" s="17">
        <f t="shared" si="2"/>
        <v>293.69264650000002</v>
      </c>
    </row>
    <row r="16" spans="2:8" x14ac:dyDescent="0.25">
      <c r="B16" s="23" t="s">
        <v>32</v>
      </c>
      <c r="C16" s="16">
        <v>683.6</v>
      </c>
      <c r="D16" s="16">
        <v>3.35</v>
      </c>
      <c r="E16" s="17">
        <f t="shared" si="3"/>
        <v>253.37892500000001</v>
      </c>
      <c r="F16" s="16">
        <f t="shared" si="0"/>
        <v>751.96</v>
      </c>
      <c r="G16" s="17">
        <f t="shared" si="1"/>
        <v>10.000000000000002</v>
      </c>
      <c r="H16" s="17">
        <f t="shared" si="2"/>
        <v>278.71681749999999</v>
      </c>
    </row>
    <row r="17" spans="2:8" x14ac:dyDescent="0.25">
      <c r="B17" s="23" t="s">
        <v>10</v>
      </c>
      <c r="C17" s="16">
        <v>408.4</v>
      </c>
      <c r="D17" s="16">
        <v>3.06</v>
      </c>
      <c r="E17" s="17">
        <f t="shared" si="3"/>
        <v>231.44462999999999</v>
      </c>
      <c r="F17" s="16">
        <f t="shared" si="0"/>
        <v>449.24</v>
      </c>
      <c r="G17" s="17">
        <f t="shared" si="1"/>
        <v>10.000000000000009</v>
      </c>
      <c r="H17" s="17">
        <f t="shared" si="2"/>
        <v>254.58909300000002</v>
      </c>
    </row>
    <row r="18" spans="2:8" x14ac:dyDescent="0.25">
      <c r="B18" s="23" t="s">
        <v>44</v>
      </c>
      <c r="C18" s="16">
        <v>336.9</v>
      </c>
      <c r="D18" s="16">
        <v>2.92</v>
      </c>
      <c r="E18" s="17">
        <f t="shared" si="3"/>
        <v>220.85566</v>
      </c>
      <c r="F18" s="16">
        <f t="shared" si="0"/>
        <v>370.59000000000003</v>
      </c>
      <c r="G18" s="17">
        <f t="shared" si="1"/>
        <v>10.000000000000018</v>
      </c>
      <c r="H18" s="17">
        <f t="shared" si="2"/>
        <v>242.94122600000003</v>
      </c>
    </row>
    <row r="19" spans="2:8" x14ac:dyDescent="0.25">
      <c r="B19" s="23" t="s">
        <v>27</v>
      </c>
      <c r="C19" s="16">
        <v>816.9</v>
      </c>
      <c r="D19" s="16">
        <v>2.4</v>
      </c>
      <c r="E19" s="17">
        <f t="shared" si="3"/>
        <v>181.52520000000001</v>
      </c>
      <c r="F19" s="16">
        <f t="shared" si="0"/>
        <v>898.59</v>
      </c>
      <c r="G19" s="17">
        <f t="shared" si="1"/>
        <v>10.000000000000007</v>
      </c>
      <c r="H19" s="17">
        <f t="shared" si="2"/>
        <v>199.67772000000002</v>
      </c>
    </row>
    <row r="20" spans="2:8" x14ac:dyDescent="0.25">
      <c r="B20" s="23" t="s">
        <v>35</v>
      </c>
      <c r="C20" s="16">
        <v>1233.25</v>
      </c>
      <c r="D20" s="16">
        <v>2.04</v>
      </c>
      <c r="E20" s="17">
        <f t="shared" si="3"/>
        <v>154.29642000000001</v>
      </c>
      <c r="F20" s="16">
        <f t="shared" si="0"/>
        <v>1356.575</v>
      </c>
      <c r="G20" s="17">
        <f t="shared" si="1"/>
        <v>10.000000000000004</v>
      </c>
      <c r="H20" s="17">
        <f t="shared" si="2"/>
        <v>169.72606200000001</v>
      </c>
    </row>
    <row r="21" spans="2:8" x14ac:dyDescent="0.25">
      <c r="B21" s="23" t="s">
        <v>42</v>
      </c>
      <c r="C21" s="16">
        <v>179.9</v>
      </c>
      <c r="D21" s="16">
        <v>1.98</v>
      </c>
      <c r="E21" s="17">
        <f t="shared" si="3"/>
        <v>149.75828999999999</v>
      </c>
      <c r="F21" s="16">
        <f t="shared" si="0"/>
        <v>197.89000000000001</v>
      </c>
      <c r="G21" s="17">
        <f t="shared" si="1"/>
        <v>10.000000000000005</v>
      </c>
      <c r="H21" s="17">
        <f t="shared" si="2"/>
        <v>164.73411899999999</v>
      </c>
    </row>
    <row r="22" spans="2:8" x14ac:dyDescent="0.25">
      <c r="B22" s="23" t="s">
        <v>36</v>
      </c>
      <c r="C22" s="16">
        <v>4095.85</v>
      </c>
      <c r="D22" s="16">
        <v>1.98</v>
      </c>
      <c r="E22" s="17">
        <f t="shared" si="3"/>
        <v>149.75828999999999</v>
      </c>
      <c r="F22" s="16">
        <f t="shared" si="0"/>
        <v>4505.4350000000004</v>
      </c>
      <c r="G22" s="17">
        <f t="shared" si="1"/>
        <v>10.000000000000012</v>
      </c>
      <c r="H22" s="17">
        <f t="shared" si="2"/>
        <v>164.73411899999999</v>
      </c>
    </row>
    <row r="23" spans="2:8" x14ac:dyDescent="0.25">
      <c r="B23" s="23" t="s">
        <v>22</v>
      </c>
      <c r="C23" s="16">
        <v>865.75</v>
      </c>
      <c r="D23" s="16">
        <v>1.95</v>
      </c>
      <c r="E23" s="17">
        <f t="shared" si="3"/>
        <v>147.489225</v>
      </c>
      <c r="F23" s="16">
        <f t="shared" si="0"/>
        <v>952.32500000000005</v>
      </c>
      <c r="G23" s="17">
        <f t="shared" si="1"/>
        <v>10.000000000000005</v>
      </c>
      <c r="H23" s="17">
        <f t="shared" si="2"/>
        <v>162.23814750000003</v>
      </c>
    </row>
    <row r="24" spans="2:8" x14ac:dyDescent="0.25">
      <c r="B24" s="23" t="s">
        <v>29</v>
      </c>
      <c r="C24" s="16">
        <v>928.8</v>
      </c>
      <c r="D24" s="16">
        <v>1.88</v>
      </c>
      <c r="E24" s="17">
        <f t="shared" si="3"/>
        <v>142.19474</v>
      </c>
      <c r="F24" s="16">
        <f t="shared" si="0"/>
        <v>1021.6800000000001</v>
      </c>
      <c r="G24" s="17">
        <f t="shared" si="1"/>
        <v>10.000000000000012</v>
      </c>
      <c r="H24" s="17">
        <f t="shared" si="2"/>
        <v>156.41421400000002</v>
      </c>
    </row>
    <row r="25" spans="2:8" x14ac:dyDescent="0.25">
      <c r="B25" s="23" t="s">
        <v>34</v>
      </c>
      <c r="C25" s="16">
        <v>1710.75</v>
      </c>
      <c r="D25" s="16">
        <v>1.69</v>
      </c>
      <c r="E25" s="17">
        <f t="shared" si="3"/>
        <v>127.823995</v>
      </c>
      <c r="F25" s="16">
        <f t="shared" si="0"/>
        <v>1881.825</v>
      </c>
      <c r="G25" s="17">
        <f t="shared" si="1"/>
        <v>10.000000000000004</v>
      </c>
      <c r="H25" s="17">
        <f t="shared" si="2"/>
        <v>140.60639449999999</v>
      </c>
    </row>
    <row r="26" spans="2:8" x14ac:dyDescent="0.25">
      <c r="B26" s="23" t="s">
        <v>18</v>
      </c>
      <c r="C26" s="16">
        <v>319.95</v>
      </c>
      <c r="D26" s="16">
        <v>1.68</v>
      </c>
      <c r="E26" s="17">
        <f t="shared" si="3"/>
        <v>127.06764</v>
      </c>
      <c r="F26" s="16">
        <f t="shared" si="0"/>
        <v>351.94499999999999</v>
      </c>
      <c r="G26" s="17">
        <f t="shared" si="1"/>
        <v>10.000000000000002</v>
      </c>
      <c r="H26" s="17">
        <f t="shared" si="2"/>
        <v>139.774404</v>
      </c>
    </row>
    <row r="27" spans="2:8" x14ac:dyDescent="0.25">
      <c r="B27" s="23" t="s">
        <v>38</v>
      </c>
      <c r="C27" s="16">
        <v>226.25</v>
      </c>
      <c r="D27" s="16">
        <v>1.5</v>
      </c>
      <c r="E27" s="17">
        <f t="shared" si="3"/>
        <v>113.45325000000001</v>
      </c>
      <c r="F27" s="16">
        <f t="shared" si="0"/>
        <v>248.87500000000003</v>
      </c>
      <c r="G27" s="17">
        <f t="shared" si="1"/>
        <v>10.000000000000012</v>
      </c>
      <c r="H27" s="17">
        <f t="shared" si="2"/>
        <v>124.79857500000003</v>
      </c>
    </row>
    <row r="28" spans="2:8" x14ac:dyDescent="0.25">
      <c r="B28" s="23" t="s">
        <v>13</v>
      </c>
      <c r="C28" s="16">
        <v>289.89999999999998</v>
      </c>
      <c r="D28" s="16">
        <v>1.48</v>
      </c>
      <c r="E28" s="17">
        <f t="shared" si="3"/>
        <v>111.94054</v>
      </c>
      <c r="F28" s="16">
        <f t="shared" si="0"/>
        <v>318.89</v>
      </c>
      <c r="G28" s="17">
        <f t="shared" si="1"/>
        <v>10.000000000000004</v>
      </c>
      <c r="H28" s="17">
        <f t="shared" si="2"/>
        <v>123.13459400000001</v>
      </c>
    </row>
    <row r="29" spans="2:8" x14ac:dyDescent="0.25">
      <c r="B29" s="23" t="s">
        <v>9</v>
      </c>
      <c r="C29" s="16">
        <v>869.9</v>
      </c>
      <c r="D29" s="16">
        <v>1.27</v>
      </c>
      <c r="E29" s="17">
        <f t="shared" si="3"/>
        <v>96.057085000000001</v>
      </c>
      <c r="F29" s="16">
        <f t="shared" si="0"/>
        <v>956.8900000000001</v>
      </c>
      <c r="G29" s="17">
        <f t="shared" si="1"/>
        <v>10.000000000000014</v>
      </c>
      <c r="H29" s="17">
        <f t="shared" si="2"/>
        <v>105.66279350000002</v>
      </c>
    </row>
    <row r="30" spans="2:8" x14ac:dyDescent="0.25">
      <c r="B30" s="23" t="s">
        <v>19</v>
      </c>
      <c r="C30" s="16">
        <v>3105.4</v>
      </c>
      <c r="D30" s="16">
        <v>1.24</v>
      </c>
      <c r="E30" s="17">
        <f t="shared" si="3"/>
        <v>93.788020000000003</v>
      </c>
      <c r="F30" s="16">
        <f t="shared" si="0"/>
        <v>3415.9400000000005</v>
      </c>
      <c r="G30" s="17">
        <f t="shared" si="1"/>
        <v>10.000000000000012</v>
      </c>
      <c r="H30" s="17">
        <f t="shared" si="2"/>
        <v>103.16682200000001</v>
      </c>
    </row>
    <row r="31" spans="2:8" x14ac:dyDescent="0.25">
      <c r="B31" s="23" t="s">
        <v>50</v>
      </c>
      <c r="C31" s="16">
        <v>562.79999999999995</v>
      </c>
      <c r="D31" s="16">
        <v>1.19</v>
      </c>
      <c r="E31" s="17">
        <f t="shared" si="3"/>
        <v>90.006244999999993</v>
      </c>
      <c r="F31" s="16">
        <f t="shared" si="0"/>
        <v>619.08000000000004</v>
      </c>
      <c r="G31" s="17">
        <f t="shared" si="1"/>
        <v>10.000000000000016</v>
      </c>
      <c r="H31" s="17">
        <f t="shared" si="2"/>
        <v>99.006869500000008</v>
      </c>
    </row>
    <row r="32" spans="2:8" x14ac:dyDescent="0.25">
      <c r="B32" s="23" t="s">
        <v>40</v>
      </c>
      <c r="C32" s="16">
        <v>147.85</v>
      </c>
      <c r="D32" s="16">
        <v>1.18</v>
      </c>
      <c r="E32" s="17">
        <f t="shared" si="3"/>
        <v>89.249889999999994</v>
      </c>
      <c r="F32" s="16">
        <f t="shared" si="0"/>
        <v>162.63500000000002</v>
      </c>
      <c r="G32" s="17">
        <f t="shared" si="1"/>
        <v>10.000000000000018</v>
      </c>
      <c r="H32" s="17">
        <f t="shared" si="2"/>
        <v>98.174879000000004</v>
      </c>
    </row>
    <row r="33" spans="2:8" x14ac:dyDescent="0.25">
      <c r="B33" s="23" t="s">
        <v>11</v>
      </c>
      <c r="C33" s="16">
        <v>2341.9499999999998</v>
      </c>
      <c r="D33" s="16">
        <v>1.1299999999999999</v>
      </c>
      <c r="E33" s="17">
        <f t="shared" si="3"/>
        <v>85.468114999999997</v>
      </c>
      <c r="F33" s="16">
        <f t="shared" si="0"/>
        <v>2576.145</v>
      </c>
      <c r="G33" s="17">
        <f t="shared" si="1"/>
        <v>10.000000000000007</v>
      </c>
      <c r="H33" s="17">
        <f t="shared" si="2"/>
        <v>94.014926500000001</v>
      </c>
    </row>
    <row r="34" spans="2:8" x14ac:dyDescent="0.25">
      <c r="B34" s="23" t="s">
        <v>25</v>
      </c>
      <c r="C34" s="16">
        <v>2565.65</v>
      </c>
      <c r="D34" s="16">
        <v>1.1100000000000001</v>
      </c>
      <c r="E34" s="17">
        <f t="shared" si="3"/>
        <v>83.955405000000013</v>
      </c>
      <c r="F34" s="16">
        <f t="shared" si="0"/>
        <v>2822.2150000000001</v>
      </c>
      <c r="G34" s="17">
        <f t="shared" si="1"/>
        <v>10.000000000000002</v>
      </c>
      <c r="H34" s="17">
        <f t="shared" si="2"/>
        <v>92.350945500000023</v>
      </c>
    </row>
    <row r="35" spans="2:8" x14ac:dyDescent="0.25">
      <c r="B35" s="23" t="s">
        <v>48</v>
      </c>
      <c r="C35" s="16">
        <v>501.4</v>
      </c>
      <c r="D35" s="16">
        <v>1.06</v>
      </c>
      <c r="E35" s="17">
        <f t="shared" si="3"/>
        <v>80.173630000000003</v>
      </c>
      <c r="F35" s="16">
        <f t="shared" si="0"/>
        <v>551.54</v>
      </c>
      <c r="G35" s="17">
        <f t="shared" si="1"/>
        <v>9.9999999999999982</v>
      </c>
      <c r="H35" s="17">
        <f t="shared" si="2"/>
        <v>88.190993000000006</v>
      </c>
    </row>
    <row r="36" spans="2:8" x14ac:dyDescent="0.25">
      <c r="B36" s="23" t="s">
        <v>17</v>
      </c>
      <c r="C36" s="16">
        <v>585.1</v>
      </c>
      <c r="D36" s="16">
        <v>1.06</v>
      </c>
      <c r="E36" s="17">
        <f t="shared" si="3"/>
        <v>80.173630000000003</v>
      </c>
      <c r="F36" s="16">
        <f t="shared" si="0"/>
        <v>643.61000000000013</v>
      </c>
      <c r="G36" s="17">
        <f t="shared" si="1"/>
        <v>10.000000000000018</v>
      </c>
      <c r="H36" s="17">
        <f t="shared" si="2"/>
        <v>88.19099300000002</v>
      </c>
    </row>
    <row r="37" spans="2:8" x14ac:dyDescent="0.25">
      <c r="B37" s="23" t="s">
        <v>37</v>
      </c>
      <c r="C37" s="16">
        <v>142.44999999999999</v>
      </c>
      <c r="D37" s="16">
        <v>1.02</v>
      </c>
      <c r="E37" s="17">
        <f t="shared" si="3"/>
        <v>77.148210000000006</v>
      </c>
      <c r="F37" s="16">
        <f t="shared" si="0"/>
        <v>156.69499999999999</v>
      </c>
      <c r="G37" s="17">
        <f t="shared" si="1"/>
        <v>10.000000000000004</v>
      </c>
      <c r="H37" s="17">
        <f t="shared" si="2"/>
        <v>84.863031000000007</v>
      </c>
    </row>
    <row r="38" spans="2:8" x14ac:dyDescent="0.25">
      <c r="B38" s="23" t="s">
        <v>49</v>
      </c>
      <c r="C38" s="16">
        <v>2840.1</v>
      </c>
      <c r="D38" s="16">
        <v>0.96</v>
      </c>
      <c r="E38" s="17">
        <f t="shared" si="3"/>
        <v>72.610079999999996</v>
      </c>
      <c r="F38" s="16">
        <f t="shared" si="0"/>
        <v>3124.11</v>
      </c>
      <c r="G38" s="17">
        <f t="shared" si="1"/>
        <v>10.000000000000007</v>
      </c>
      <c r="H38" s="17">
        <f t="shared" si="2"/>
        <v>79.871088</v>
      </c>
    </row>
    <row r="39" spans="2:8" x14ac:dyDescent="0.25">
      <c r="B39" s="23" t="s">
        <v>52</v>
      </c>
      <c r="C39" s="16">
        <v>746.8</v>
      </c>
      <c r="D39" s="16">
        <v>0.95</v>
      </c>
      <c r="E39" s="17">
        <f t="shared" si="3"/>
        <v>71.853724999999997</v>
      </c>
      <c r="F39" s="16">
        <f t="shared" ref="F39:F56" si="4">C39*1.1</f>
        <v>821.48</v>
      </c>
      <c r="G39" s="17">
        <f t="shared" ref="G39:G56" si="5">(F39-C39)/C39*100</f>
        <v>10.000000000000009</v>
      </c>
      <c r="H39" s="17">
        <f t="shared" ref="H39:H56" si="6">E39+((E39*G39)/100)</f>
        <v>79.039097499999997</v>
      </c>
    </row>
    <row r="40" spans="2:8" x14ac:dyDescent="0.25">
      <c r="B40" s="23" t="s">
        <v>15</v>
      </c>
      <c r="C40" s="16">
        <v>893.15</v>
      </c>
      <c r="D40" s="16">
        <v>0.78</v>
      </c>
      <c r="E40" s="17">
        <f t="shared" si="3"/>
        <v>58.995690000000003</v>
      </c>
      <c r="F40" s="16">
        <f t="shared" si="4"/>
        <v>982.46500000000003</v>
      </c>
      <c r="G40" s="17">
        <f t="shared" si="5"/>
        <v>10.000000000000005</v>
      </c>
      <c r="H40" s="17">
        <f t="shared" si="6"/>
        <v>64.89525900000001</v>
      </c>
    </row>
    <row r="41" spans="2:8" x14ac:dyDescent="0.25">
      <c r="B41" s="23" t="s">
        <v>53</v>
      </c>
      <c r="C41" s="16">
        <v>420.05</v>
      </c>
      <c r="D41" s="16">
        <v>0.76</v>
      </c>
      <c r="E41" s="17">
        <f t="shared" si="3"/>
        <v>57.482979999999998</v>
      </c>
      <c r="F41" s="16">
        <f t="shared" si="4"/>
        <v>462.05500000000006</v>
      </c>
      <c r="G41" s="17">
        <f t="shared" si="5"/>
        <v>10.000000000000012</v>
      </c>
      <c r="H41" s="17">
        <f t="shared" si="6"/>
        <v>63.231278000000003</v>
      </c>
    </row>
    <row r="42" spans="2:8" x14ac:dyDescent="0.25">
      <c r="B42" s="23" t="s">
        <v>21</v>
      </c>
      <c r="C42" s="16">
        <v>3393.65</v>
      </c>
      <c r="D42" s="16">
        <v>0.74</v>
      </c>
      <c r="E42" s="17">
        <f t="shared" si="3"/>
        <v>55.970269999999999</v>
      </c>
      <c r="F42" s="16">
        <f t="shared" si="4"/>
        <v>3733.0150000000003</v>
      </c>
      <c r="G42" s="17">
        <f t="shared" si="5"/>
        <v>10.000000000000005</v>
      </c>
      <c r="H42" s="17">
        <f t="shared" si="6"/>
        <v>61.567297000000003</v>
      </c>
    </row>
    <row r="43" spans="2:8" x14ac:dyDescent="0.25">
      <c r="B43" s="23" t="s">
        <v>54</v>
      </c>
      <c r="C43" s="16">
        <v>212.25</v>
      </c>
      <c r="D43" s="16">
        <v>0.73</v>
      </c>
      <c r="E43" s="17">
        <f t="shared" si="3"/>
        <v>55.213915</v>
      </c>
      <c r="F43" s="16">
        <f t="shared" si="4"/>
        <v>233.47500000000002</v>
      </c>
      <c r="G43" s="17">
        <f t="shared" si="5"/>
        <v>10.000000000000011</v>
      </c>
      <c r="H43" s="17">
        <f t="shared" si="6"/>
        <v>60.735306500000007</v>
      </c>
    </row>
    <row r="44" spans="2:8" x14ac:dyDescent="0.25">
      <c r="B44" s="23" t="s">
        <v>20</v>
      </c>
      <c r="C44" s="16">
        <v>368.6</v>
      </c>
      <c r="D44" s="16">
        <v>0.72</v>
      </c>
      <c r="E44" s="17">
        <f t="shared" si="3"/>
        <v>54.457560000000001</v>
      </c>
      <c r="F44" s="16">
        <f t="shared" si="4"/>
        <v>405.46000000000004</v>
      </c>
      <c r="G44" s="17">
        <f t="shared" si="5"/>
        <v>10.000000000000004</v>
      </c>
      <c r="H44" s="17">
        <f t="shared" si="6"/>
        <v>59.903316000000004</v>
      </c>
    </row>
    <row r="45" spans="2:8" x14ac:dyDescent="0.25">
      <c r="B45" s="23" t="s">
        <v>46</v>
      </c>
      <c r="C45" s="16">
        <v>249.7</v>
      </c>
      <c r="D45" s="16">
        <v>0.72</v>
      </c>
      <c r="E45" s="17">
        <f t="shared" si="3"/>
        <v>54.457560000000001</v>
      </c>
      <c r="F45" s="16">
        <f t="shared" si="4"/>
        <v>274.67</v>
      </c>
      <c r="G45" s="17">
        <f t="shared" si="5"/>
        <v>10.000000000000012</v>
      </c>
      <c r="H45" s="17">
        <f t="shared" si="6"/>
        <v>59.903316000000004</v>
      </c>
    </row>
    <row r="46" spans="2:8" x14ac:dyDescent="0.25">
      <c r="B46" s="23" t="s">
        <v>55</v>
      </c>
      <c r="C46" s="16">
        <v>17496</v>
      </c>
      <c r="D46" s="16">
        <v>0.65</v>
      </c>
      <c r="E46" s="17">
        <f t="shared" si="3"/>
        <v>49.163074999999999</v>
      </c>
      <c r="F46" s="16">
        <f t="shared" si="4"/>
        <v>19245.600000000002</v>
      </c>
      <c r="G46" s="17">
        <f t="shared" si="5"/>
        <v>10.000000000000012</v>
      </c>
      <c r="H46" s="17">
        <f t="shared" si="6"/>
        <v>54.079382500000008</v>
      </c>
    </row>
    <row r="47" spans="2:8" x14ac:dyDescent="0.25">
      <c r="B47" s="23" t="s">
        <v>8</v>
      </c>
      <c r="C47" s="16">
        <v>195.35</v>
      </c>
      <c r="D47" s="16">
        <v>0.61</v>
      </c>
      <c r="E47" s="17">
        <f t="shared" si="3"/>
        <v>46.137655000000002</v>
      </c>
      <c r="F47" s="16">
        <f t="shared" si="4"/>
        <v>214.88500000000002</v>
      </c>
      <c r="G47" s="17">
        <f t="shared" si="5"/>
        <v>10.000000000000012</v>
      </c>
      <c r="H47" s="17">
        <f t="shared" si="6"/>
        <v>50.751420500000009</v>
      </c>
    </row>
    <row r="48" spans="2:8" x14ac:dyDescent="0.25">
      <c r="B48" s="23" t="s">
        <v>14</v>
      </c>
      <c r="C48" s="16">
        <v>138.69999999999999</v>
      </c>
      <c r="D48" s="16">
        <v>0.61</v>
      </c>
      <c r="E48" s="17">
        <f t="shared" si="3"/>
        <v>46.137655000000002</v>
      </c>
      <c r="F48" s="16">
        <f t="shared" si="4"/>
        <v>152.57</v>
      </c>
      <c r="G48" s="17">
        <f t="shared" si="5"/>
        <v>10.000000000000005</v>
      </c>
      <c r="H48" s="17">
        <f t="shared" si="6"/>
        <v>50.751420500000009</v>
      </c>
    </row>
    <row r="49" spans="2:8" x14ac:dyDescent="0.25">
      <c r="B49" s="23" t="s">
        <v>12</v>
      </c>
      <c r="C49" s="16">
        <v>125.4</v>
      </c>
      <c r="D49" s="16">
        <v>0.59</v>
      </c>
      <c r="E49" s="17">
        <f t="shared" si="3"/>
        <v>44.624944999999997</v>
      </c>
      <c r="F49" s="16">
        <f t="shared" si="4"/>
        <v>137.94000000000003</v>
      </c>
      <c r="G49" s="17">
        <f t="shared" si="5"/>
        <v>10.000000000000016</v>
      </c>
      <c r="H49" s="17">
        <f t="shared" si="6"/>
        <v>49.087439500000002</v>
      </c>
    </row>
    <row r="50" spans="2:8" x14ac:dyDescent="0.25">
      <c r="B50" s="23" t="s">
        <v>7</v>
      </c>
      <c r="C50" s="16">
        <v>1240.05</v>
      </c>
      <c r="D50" s="16">
        <v>0.56000000000000005</v>
      </c>
      <c r="E50" s="17">
        <f t="shared" si="3"/>
        <v>42.355880000000006</v>
      </c>
      <c r="F50" s="16">
        <f t="shared" si="4"/>
        <v>1364.0550000000001</v>
      </c>
      <c r="G50" s="17">
        <f t="shared" si="5"/>
        <v>10.000000000000009</v>
      </c>
      <c r="H50" s="17">
        <f t="shared" si="6"/>
        <v>46.591468000000013</v>
      </c>
    </row>
    <row r="51" spans="2:8" x14ac:dyDescent="0.25">
      <c r="B51" s="23" t="s">
        <v>56</v>
      </c>
      <c r="C51" s="16">
        <v>103.15</v>
      </c>
      <c r="D51" s="16">
        <v>0.51</v>
      </c>
      <c r="E51" s="17">
        <f t="shared" si="3"/>
        <v>38.574105000000003</v>
      </c>
      <c r="F51" s="16">
        <f t="shared" si="4"/>
        <v>113.46500000000002</v>
      </c>
      <c r="G51" s="17">
        <f t="shared" si="5"/>
        <v>10.000000000000012</v>
      </c>
      <c r="H51" s="17">
        <f t="shared" si="6"/>
        <v>42.43151550000001</v>
      </c>
    </row>
    <row r="52" spans="2:8" x14ac:dyDescent="0.25">
      <c r="B52" s="23" t="s">
        <v>45</v>
      </c>
      <c r="C52" s="16">
        <v>60.1</v>
      </c>
      <c r="D52" s="16">
        <v>0.47</v>
      </c>
      <c r="E52" s="17">
        <f t="shared" si="3"/>
        <v>35.548684999999999</v>
      </c>
      <c r="F52" s="16">
        <f t="shared" si="4"/>
        <v>66.110000000000014</v>
      </c>
      <c r="G52" s="17">
        <f t="shared" si="5"/>
        <v>10.00000000000002</v>
      </c>
      <c r="H52" s="17">
        <f t="shared" si="6"/>
        <v>39.103553500000004</v>
      </c>
    </row>
    <row r="53" spans="2:8" x14ac:dyDescent="0.25">
      <c r="B53" s="23" t="s">
        <v>26</v>
      </c>
      <c r="C53" s="16">
        <v>70.5</v>
      </c>
      <c r="D53" s="16">
        <v>0.45</v>
      </c>
      <c r="E53" s="17">
        <f t="shared" si="3"/>
        <v>34.035975000000001</v>
      </c>
      <c r="F53" s="16">
        <f t="shared" si="4"/>
        <v>77.550000000000011</v>
      </c>
      <c r="G53" s="17">
        <f t="shared" si="5"/>
        <v>10.000000000000016</v>
      </c>
      <c r="H53" s="17">
        <f t="shared" si="6"/>
        <v>37.439572500000004</v>
      </c>
    </row>
    <row r="54" spans="2:8" x14ac:dyDescent="0.25">
      <c r="B54" s="23" t="s">
        <v>57</v>
      </c>
      <c r="C54" s="16">
        <v>71.75</v>
      </c>
      <c r="D54" s="16">
        <v>0.38</v>
      </c>
      <c r="E54" s="17">
        <f t="shared" si="3"/>
        <v>28.741489999999999</v>
      </c>
      <c r="F54" s="16">
        <f t="shared" si="4"/>
        <v>78.925000000000011</v>
      </c>
      <c r="G54" s="17">
        <f t="shared" si="5"/>
        <v>10.000000000000016</v>
      </c>
      <c r="H54" s="17">
        <f t="shared" si="6"/>
        <v>31.615639000000002</v>
      </c>
    </row>
    <row r="55" spans="2:8" x14ac:dyDescent="0.25">
      <c r="B55" s="23" t="s">
        <v>16</v>
      </c>
      <c r="C55" s="16">
        <v>123.8</v>
      </c>
      <c r="D55" s="16">
        <v>0.37</v>
      </c>
      <c r="E55" s="17">
        <f t="shared" si="3"/>
        <v>27.985135</v>
      </c>
      <c r="F55" s="16">
        <f t="shared" si="4"/>
        <v>136.18</v>
      </c>
      <c r="G55" s="17">
        <f t="shared" si="5"/>
        <v>10.000000000000007</v>
      </c>
      <c r="H55" s="17">
        <f t="shared" si="6"/>
        <v>30.783648500000002</v>
      </c>
    </row>
    <row r="56" spans="2:8" x14ac:dyDescent="0.25">
      <c r="B56" s="23" t="s">
        <v>39</v>
      </c>
      <c r="C56" s="16">
        <v>91.3</v>
      </c>
      <c r="D56" s="16">
        <v>0.34</v>
      </c>
      <c r="E56" s="17">
        <f t="shared" si="3"/>
        <v>25.716070000000006</v>
      </c>
      <c r="F56" s="16">
        <f t="shared" si="4"/>
        <v>100.43</v>
      </c>
      <c r="G56" s="17">
        <f t="shared" si="5"/>
        <v>10.000000000000011</v>
      </c>
      <c r="H56" s="17">
        <f t="shared" si="6"/>
        <v>28.287677000000009</v>
      </c>
    </row>
    <row r="57" spans="2:8" ht="21" x14ac:dyDescent="0.35">
      <c r="B57" s="17"/>
      <c r="C57" s="17"/>
      <c r="D57" s="17">
        <f>SUM(D7:D56)</f>
        <v>99.990000000000023</v>
      </c>
      <c r="E57" s="18">
        <v>7563.55</v>
      </c>
      <c r="F57" s="19"/>
      <c r="G57" s="20"/>
      <c r="H57" s="18">
        <f>SUM(H7:H56)</f>
        <v>8319.0730094999981</v>
      </c>
    </row>
    <row r="58" spans="2:8" ht="42" x14ac:dyDescent="0.35">
      <c r="B58" s="12"/>
      <c r="C58" s="12"/>
      <c r="D58" s="12"/>
      <c r="E58" s="13" t="s">
        <v>4</v>
      </c>
      <c r="F58" s="14"/>
      <c r="G58" s="15"/>
      <c r="H58" s="13" t="s">
        <v>5</v>
      </c>
    </row>
  </sheetData>
  <autoFilter ref="B6:H58"/>
  <sortState ref="B7:H56">
    <sortCondition descending="1" ref="D7:D56"/>
  </sortState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Nifty Calculator</vt:lpstr>
      <vt:lpstr>Pessimistic Nifty</vt:lpstr>
      <vt:lpstr>Optimistic Nifty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amsec</dc:creator>
  <cp:lastModifiedBy>3D</cp:lastModifiedBy>
  <dcterms:created xsi:type="dcterms:W3CDTF">2011-11-28T07:51:29Z</dcterms:created>
  <dcterms:modified xsi:type="dcterms:W3CDTF">2016-02-02T18:28:11Z</dcterms:modified>
</cp:coreProperties>
</file>