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3D\Desktop\Technical Traders Club\"/>
    </mc:Choice>
  </mc:AlternateContent>
  <bookViews>
    <workbookView xWindow="0" yWindow="0" windowWidth="19200" windowHeight="7185" activeTab="2"/>
  </bookViews>
  <sheets>
    <sheet name="Nifty Calculator" sheetId="6" r:id="rId1"/>
    <sheet name="Pessimistic Nifty" sheetId="4" r:id="rId2"/>
    <sheet name="Optimistic Nifty" sheetId="7" r:id="rId3"/>
  </sheets>
  <definedNames>
    <definedName name="_xlnm._FilterDatabase" localSheetId="0" hidden="1">'Nifty Calculator'!$B$6:$H$58</definedName>
    <definedName name="_xlnm._FilterDatabase" localSheetId="2" hidden="1">'Optimistic Nifty'!$B$6:$H$58</definedName>
    <definedName name="_xlnm._FilterDatabase" localSheetId="1" hidden="1">'Pessimistic Nifty'!$B$6:$H$58</definedName>
  </definedNames>
  <calcPr calcId="152511"/>
</workbook>
</file>

<file path=xl/calcChain.xml><?xml version="1.0" encoding="utf-8"?>
<calcChain xmlns="http://schemas.openxmlformats.org/spreadsheetml/2006/main">
  <c r="F8" i="7" l="1"/>
  <c r="F9" i="7"/>
  <c r="F10" i="7"/>
  <c r="G10" i="7" s="1"/>
  <c r="H10" i="7" s="1"/>
  <c r="F11" i="7"/>
  <c r="F12" i="7"/>
  <c r="F13" i="7"/>
  <c r="F14" i="7"/>
  <c r="G14" i="7" s="1"/>
  <c r="H14" i="7" s="1"/>
  <c r="F15" i="7"/>
  <c r="F16" i="7"/>
  <c r="F17" i="7"/>
  <c r="F18" i="7"/>
  <c r="G18" i="7" s="1"/>
  <c r="H18" i="7" s="1"/>
  <c r="F19" i="7"/>
  <c r="F20" i="7"/>
  <c r="F21" i="7"/>
  <c r="F22" i="7"/>
  <c r="F23" i="7"/>
  <c r="F24" i="7"/>
  <c r="F25" i="7"/>
  <c r="F26" i="7"/>
  <c r="G26" i="7" s="1"/>
  <c r="H26" i="7" s="1"/>
  <c r="F27" i="7"/>
  <c r="F28" i="7"/>
  <c r="F29" i="7"/>
  <c r="F30" i="7"/>
  <c r="G30" i="7" s="1"/>
  <c r="H30" i="7" s="1"/>
  <c r="F31" i="7"/>
  <c r="F32" i="7"/>
  <c r="F33" i="7"/>
  <c r="F34" i="7"/>
  <c r="G34" i="7" s="1"/>
  <c r="H34" i="7" s="1"/>
  <c r="F35" i="7"/>
  <c r="F36" i="7"/>
  <c r="F37" i="7"/>
  <c r="F38" i="7"/>
  <c r="F39" i="7"/>
  <c r="F40" i="7"/>
  <c r="F41" i="7"/>
  <c r="F42" i="7"/>
  <c r="G42" i="7" s="1"/>
  <c r="H42" i="7" s="1"/>
  <c r="F43" i="7"/>
  <c r="F44" i="7"/>
  <c r="F45" i="7"/>
  <c r="F46" i="7"/>
  <c r="G46" i="7" s="1"/>
  <c r="H46" i="7" s="1"/>
  <c r="F47" i="7"/>
  <c r="F48" i="7"/>
  <c r="F49" i="7"/>
  <c r="F50" i="7"/>
  <c r="G50" i="7" s="1"/>
  <c r="H50" i="7" s="1"/>
  <c r="F51" i="7"/>
  <c r="F52" i="7"/>
  <c r="F53" i="7"/>
  <c r="F54" i="7"/>
  <c r="F55" i="7"/>
  <c r="F56" i="7"/>
  <c r="F7" i="7"/>
  <c r="G7" i="7" s="1"/>
  <c r="H7" i="7" s="1"/>
  <c r="F8" i="4"/>
  <c r="G8" i="4" s="1"/>
  <c r="H8" i="4" s="1"/>
  <c r="F9" i="4"/>
  <c r="F10" i="4"/>
  <c r="F11" i="4"/>
  <c r="F12" i="4"/>
  <c r="F13" i="4"/>
  <c r="F14" i="4"/>
  <c r="G14" i="4" s="1"/>
  <c r="F15" i="4"/>
  <c r="F16" i="4"/>
  <c r="G16" i="4" s="1"/>
  <c r="H16" i="4" s="1"/>
  <c r="F17" i="4"/>
  <c r="F18" i="4"/>
  <c r="F19" i="4"/>
  <c r="F20" i="4"/>
  <c r="F21" i="4"/>
  <c r="F22" i="4"/>
  <c r="G22" i="4" s="1"/>
  <c r="F23" i="4"/>
  <c r="F24" i="4"/>
  <c r="G24" i="4" s="1"/>
  <c r="H24" i="4" s="1"/>
  <c r="F25" i="4"/>
  <c r="F26" i="4"/>
  <c r="F27" i="4"/>
  <c r="F28" i="4"/>
  <c r="F29" i="4"/>
  <c r="F30" i="4"/>
  <c r="G30" i="4" s="1"/>
  <c r="F31" i="4"/>
  <c r="F32" i="4"/>
  <c r="G32" i="4" s="1"/>
  <c r="H32" i="4" s="1"/>
  <c r="F33" i="4"/>
  <c r="F34" i="4"/>
  <c r="F35" i="4"/>
  <c r="F36" i="4"/>
  <c r="F37" i="4"/>
  <c r="F38" i="4"/>
  <c r="G38" i="4" s="1"/>
  <c r="F39" i="4"/>
  <c r="F40" i="4"/>
  <c r="G40" i="4" s="1"/>
  <c r="H40" i="4" s="1"/>
  <c r="F41" i="4"/>
  <c r="F42" i="4"/>
  <c r="F43" i="4"/>
  <c r="F44" i="4"/>
  <c r="F45" i="4"/>
  <c r="F46" i="4"/>
  <c r="G46" i="4" s="1"/>
  <c r="F47" i="4"/>
  <c r="F48" i="4"/>
  <c r="G48" i="4" s="1"/>
  <c r="H48" i="4" s="1"/>
  <c r="F49" i="4"/>
  <c r="F50" i="4"/>
  <c r="F51" i="4"/>
  <c r="F52" i="4"/>
  <c r="G52" i="4" s="1"/>
  <c r="H52" i="4" s="1"/>
  <c r="F53" i="4"/>
  <c r="F54" i="4"/>
  <c r="G54" i="4" s="1"/>
  <c r="F55" i="4"/>
  <c r="F56" i="4"/>
  <c r="G56" i="4" s="1"/>
  <c r="H56" i="4" s="1"/>
  <c r="F7" i="4"/>
  <c r="G7" i="4" s="1"/>
  <c r="D57" i="7"/>
  <c r="G56" i="7"/>
  <c r="E56" i="7"/>
  <c r="H56" i="7" s="1"/>
  <c r="G55" i="7"/>
  <c r="H55" i="7" s="1"/>
  <c r="E55" i="7"/>
  <c r="G54" i="7"/>
  <c r="E54" i="7"/>
  <c r="G53" i="7"/>
  <c r="E53" i="7"/>
  <c r="H53" i="7" s="1"/>
  <c r="G52" i="7"/>
  <c r="E52" i="7"/>
  <c r="G51" i="7"/>
  <c r="H51" i="7" s="1"/>
  <c r="E51" i="7"/>
  <c r="E50" i="7"/>
  <c r="G49" i="7"/>
  <c r="E49" i="7"/>
  <c r="H49" i="7" s="1"/>
  <c r="G48" i="7"/>
  <c r="E48" i="7"/>
  <c r="H48" i="7" s="1"/>
  <c r="G47" i="7"/>
  <c r="H47" i="7" s="1"/>
  <c r="E47" i="7"/>
  <c r="E46" i="7"/>
  <c r="G45" i="7"/>
  <c r="E45" i="7"/>
  <c r="G44" i="7"/>
  <c r="E44" i="7"/>
  <c r="H44" i="7" s="1"/>
  <c r="H43" i="7"/>
  <c r="G43" i="7"/>
  <c r="E43" i="7"/>
  <c r="E42" i="7"/>
  <c r="G41" i="7"/>
  <c r="E41" i="7"/>
  <c r="H41" i="7" s="1"/>
  <c r="G40" i="7"/>
  <c r="E40" i="7"/>
  <c r="H40" i="7" s="1"/>
  <c r="G39" i="7"/>
  <c r="H39" i="7" s="1"/>
  <c r="E39" i="7"/>
  <c r="G38" i="7"/>
  <c r="H38" i="7" s="1"/>
  <c r="E38" i="7"/>
  <c r="G37" i="7"/>
  <c r="E37" i="7"/>
  <c r="H37" i="7" s="1"/>
  <c r="G36" i="7"/>
  <c r="E36" i="7"/>
  <c r="G35" i="7"/>
  <c r="H35" i="7" s="1"/>
  <c r="E35" i="7"/>
  <c r="E34" i="7"/>
  <c r="G33" i="7"/>
  <c r="E33" i="7"/>
  <c r="H33" i="7" s="1"/>
  <c r="G32" i="7"/>
  <c r="E32" i="7"/>
  <c r="H32" i="7" s="1"/>
  <c r="G31" i="7"/>
  <c r="H31" i="7" s="1"/>
  <c r="E31" i="7"/>
  <c r="E30" i="7"/>
  <c r="G29" i="7"/>
  <c r="E29" i="7"/>
  <c r="G28" i="7"/>
  <c r="E28" i="7"/>
  <c r="H28" i="7" s="1"/>
  <c r="H27" i="7"/>
  <c r="G27" i="7"/>
  <c r="E27" i="7"/>
  <c r="E26" i="7"/>
  <c r="G25" i="7"/>
  <c r="E25" i="7"/>
  <c r="H25" i="7" s="1"/>
  <c r="G24" i="7"/>
  <c r="E24" i="7"/>
  <c r="H24" i="7" s="1"/>
  <c r="G23" i="7"/>
  <c r="H23" i="7" s="1"/>
  <c r="E23" i="7"/>
  <c r="G22" i="7"/>
  <c r="H22" i="7" s="1"/>
  <c r="E22" i="7"/>
  <c r="G21" i="7"/>
  <c r="E21" i="7"/>
  <c r="H21" i="7" s="1"/>
  <c r="G20" i="7"/>
  <c r="E20" i="7"/>
  <c r="G19" i="7"/>
  <c r="H19" i="7" s="1"/>
  <c r="E19" i="7"/>
  <c r="E18" i="7"/>
  <c r="G17" i="7"/>
  <c r="E17" i="7"/>
  <c r="H17" i="7" s="1"/>
  <c r="G16" i="7"/>
  <c r="E16" i="7"/>
  <c r="H16" i="7" s="1"/>
  <c r="G15" i="7"/>
  <c r="H15" i="7" s="1"/>
  <c r="E15" i="7"/>
  <c r="E14" i="7"/>
  <c r="G13" i="7"/>
  <c r="E13" i="7"/>
  <c r="G12" i="7"/>
  <c r="E12" i="7"/>
  <c r="H12" i="7" s="1"/>
  <c r="H11" i="7"/>
  <c r="G11" i="7"/>
  <c r="E11" i="7"/>
  <c r="E10" i="7"/>
  <c r="G9" i="7"/>
  <c r="E9" i="7"/>
  <c r="H9" i="7" s="1"/>
  <c r="G8" i="7"/>
  <c r="E8" i="7"/>
  <c r="H8" i="7" s="1"/>
  <c r="E7" i="7"/>
  <c r="D57" i="4"/>
  <c r="E56" i="4"/>
  <c r="G55" i="4"/>
  <c r="E55" i="4"/>
  <c r="H55" i="4" s="1"/>
  <c r="E54" i="4"/>
  <c r="G53" i="4"/>
  <c r="H53" i="4" s="1"/>
  <c r="E53" i="4"/>
  <c r="E52" i="4"/>
  <c r="G51" i="4"/>
  <c r="E51" i="4"/>
  <c r="G50" i="4"/>
  <c r="E50" i="4"/>
  <c r="H49" i="4"/>
  <c r="G49" i="4"/>
  <c r="E49" i="4"/>
  <c r="E48" i="4"/>
  <c r="G47" i="4"/>
  <c r="E47" i="4"/>
  <c r="H47" i="4" s="1"/>
  <c r="E46" i="4"/>
  <c r="G45" i="4"/>
  <c r="H45" i="4" s="1"/>
  <c r="E45" i="4"/>
  <c r="G44" i="4"/>
  <c r="H44" i="4" s="1"/>
  <c r="E44" i="4"/>
  <c r="G43" i="4"/>
  <c r="E43" i="4"/>
  <c r="G42" i="4"/>
  <c r="E42" i="4"/>
  <c r="H41" i="4"/>
  <c r="G41" i="4"/>
  <c r="E41" i="4"/>
  <c r="E40" i="4"/>
  <c r="G39" i="4"/>
  <c r="E39" i="4"/>
  <c r="H39" i="4" s="1"/>
  <c r="E38" i="4"/>
  <c r="G37" i="4"/>
  <c r="H37" i="4" s="1"/>
  <c r="E37" i="4"/>
  <c r="G36" i="4"/>
  <c r="H36" i="4" s="1"/>
  <c r="E36" i="4"/>
  <c r="G35" i="4"/>
  <c r="E35" i="4"/>
  <c r="G34" i="4"/>
  <c r="E34" i="4"/>
  <c r="H33" i="4"/>
  <c r="G33" i="4"/>
  <c r="E33" i="4"/>
  <c r="E32" i="4"/>
  <c r="G31" i="4"/>
  <c r="E31" i="4"/>
  <c r="H31" i="4" s="1"/>
  <c r="E30" i="4"/>
  <c r="G29" i="4"/>
  <c r="H29" i="4" s="1"/>
  <c r="E29" i="4"/>
  <c r="G28" i="4"/>
  <c r="H28" i="4" s="1"/>
  <c r="E28" i="4"/>
  <c r="G27" i="4"/>
  <c r="E27" i="4"/>
  <c r="G26" i="4"/>
  <c r="E26" i="4"/>
  <c r="H25" i="4"/>
  <c r="G25" i="4"/>
  <c r="E25" i="4"/>
  <c r="E24" i="4"/>
  <c r="G23" i="4"/>
  <c r="E23" i="4"/>
  <c r="H23" i="4" s="1"/>
  <c r="E22" i="4"/>
  <c r="G21" i="4"/>
  <c r="H21" i="4" s="1"/>
  <c r="E21" i="4"/>
  <c r="G20" i="4"/>
  <c r="H20" i="4" s="1"/>
  <c r="E20" i="4"/>
  <c r="G19" i="4"/>
  <c r="E19" i="4"/>
  <c r="G18" i="4"/>
  <c r="E18" i="4"/>
  <c r="H17" i="4"/>
  <c r="G17" i="4"/>
  <c r="E17" i="4"/>
  <c r="E16" i="4"/>
  <c r="G15" i="4"/>
  <c r="E15" i="4"/>
  <c r="H15" i="4" s="1"/>
  <c r="E14" i="4"/>
  <c r="G13" i="4"/>
  <c r="H13" i="4" s="1"/>
  <c r="E13" i="4"/>
  <c r="G12" i="4"/>
  <c r="H12" i="4" s="1"/>
  <c r="E12" i="4"/>
  <c r="G11" i="4"/>
  <c r="E11" i="4"/>
  <c r="G10" i="4"/>
  <c r="E10" i="4"/>
  <c r="H9" i="4"/>
  <c r="G9" i="4"/>
  <c r="E9" i="4"/>
  <c r="E8" i="4"/>
  <c r="E7" i="4"/>
  <c r="E8" i="6"/>
  <c r="E9" i="6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E33" i="6"/>
  <c r="E34" i="6"/>
  <c r="E35" i="6"/>
  <c r="E36" i="6"/>
  <c r="E37" i="6"/>
  <c r="E38" i="6"/>
  <c r="E39" i="6"/>
  <c r="E40" i="6"/>
  <c r="E41" i="6"/>
  <c r="E42" i="6"/>
  <c r="E43" i="6"/>
  <c r="E44" i="6"/>
  <c r="E45" i="6"/>
  <c r="E46" i="6"/>
  <c r="E47" i="6"/>
  <c r="E48" i="6"/>
  <c r="E49" i="6"/>
  <c r="E50" i="6"/>
  <c r="E51" i="6"/>
  <c r="E52" i="6"/>
  <c r="E53" i="6"/>
  <c r="E54" i="6"/>
  <c r="E55" i="6"/>
  <c r="E56" i="6"/>
  <c r="E7" i="6"/>
  <c r="H13" i="7" l="1"/>
  <c r="H57" i="7" s="1"/>
  <c r="H20" i="7"/>
  <c r="H29" i="7"/>
  <c r="H36" i="7"/>
  <c r="H45" i="7"/>
  <c r="H52" i="7"/>
  <c r="H54" i="7"/>
  <c r="H30" i="4"/>
  <c r="H46" i="4"/>
  <c r="H11" i="4"/>
  <c r="H18" i="4"/>
  <c r="H27" i="4"/>
  <c r="H34" i="4"/>
  <c r="H43" i="4"/>
  <c r="H50" i="4"/>
  <c r="H14" i="4"/>
  <c r="H22" i="4"/>
  <c r="H38" i="4"/>
  <c r="H54" i="4"/>
  <c r="H10" i="4"/>
  <c r="H19" i="4"/>
  <c r="H26" i="4"/>
  <c r="H35" i="4"/>
  <c r="H42" i="4"/>
  <c r="H51" i="4"/>
  <c r="H7" i="4"/>
  <c r="G44" i="6"/>
  <c r="G55" i="6"/>
  <c r="G34" i="6"/>
  <c r="H57" i="4" l="1"/>
  <c r="H44" i="6"/>
  <c r="D57" i="6"/>
  <c r="G30" i="6"/>
  <c r="G49" i="6"/>
  <c r="G38" i="6"/>
  <c r="G37" i="6"/>
  <c r="G33" i="6"/>
  <c r="G14" i="6"/>
  <c r="G43" i="6"/>
  <c r="G53" i="6"/>
  <c r="G17" i="6"/>
  <c r="G15" i="6"/>
  <c r="G45" i="6"/>
  <c r="G18" i="6"/>
  <c r="G12" i="6"/>
  <c r="G36" i="6"/>
  <c r="G54" i="6"/>
  <c r="G22" i="6"/>
  <c r="G39" i="6"/>
  <c r="G56" i="6"/>
  <c r="G26" i="6"/>
  <c r="G23" i="6"/>
  <c r="G28" i="6"/>
  <c r="G13" i="6"/>
  <c r="G19" i="6"/>
  <c r="G11" i="6"/>
  <c r="G8" i="6"/>
  <c r="G29" i="6"/>
  <c r="G46" i="6"/>
  <c r="G10" i="6"/>
  <c r="G20" i="6"/>
  <c r="G50" i="6"/>
  <c r="G32" i="6"/>
  <c r="G7" i="6"/>
  <c r="G9" i="6"/>
  <c r="G24" i="6"/>
  <c r="G40" i="6"/>
  <c r="G48" i="6"/>
  <c r="G27" i="6"/>
  <c r="G25" i="6"/>
  <c r="H34" i="6"/>
  <c r="H55" i="6"/>
  <c r="G42" i="6"/>
  <c r="G41" i="6"/>
  <c r="G21" i="6"/>
  <c r="G51" i="6"/>
  <c r="G35" i="6"/>
  <c r="G16" i="6"/>
  <c r="H16" i="6" s="1"/>
  <c r="G31" i="6"/>
  <c r="G47" i="6"/>
  <c r="G52" i="6"/>
  <c r="H21" i="6" l="1"/>
  <c r="H23" i="6"/>
  <c r="H36" i="6"/>
  <c r="H18" i="6"/>
  <c r="H14" i="6"/>
  <c r="H37" i="6"/>
  <c r="H41" i="6"/>
  <c r="H54" i="6"/>
  <c r="H51" i="6"/>
  <c r="H42" i="6"/>
  <c r="H9" i="6"/>
  <c r="H29" i="6"/>
  <c r="H25" i="6"/>
  <c r="H48" i="6"/>
  <c r="H24" i="6"/>
  <c r="H50" i="6"/>
  <c r="H10" i="6"/>
  <c r="H19" i="6"/>
  <c r="H28" i="6"/>
  <c r="H26" i="6"/>
  <c r="H12" i="6"/>
  <c r="H45" i="6"/>
  <c r="H43" i="6"/>
  <c r="H33" i="6"/>
  <c r="H38" i="6"/>
  <c r="H52" i="6"/>
  <c r="H40" i="6"/>
  <c r="H46" i="6"/>
  <c r="H56" i="6"/>
  <c r="H49" i="6"/>
  <c r="H47" i="6"/>
  <c r="H35" i="6"/>
  <c r="H7" i="6"/>
  <c r="H20" i="6"/>
  <c r="H11" i="6"/>
  <c r="H39" i="6"/>
  <c r="H15" i="6"/>
  <c r="H53" i="6"/>
  <c r="H30" i="6"/>
  <c r="H31" i="6"/>
  <c r="H27" i="6"/>
  <c r="H32" i="6"/>
  <c r="H8" i="6"/>
  <c r="H13" i="6"/>
  <c r="H22" i="6"/>
  <c r="H17" i="6"/>
  <c r="H57" i="6" l="1"/>
</calcChain>
</file>

<file path=xl/sharedStrings.xml><?xml version="1.0" encoding="utf-8"?>
<sst xmlns="http://schemas.openxmlformats.org/spreadsheetml/2006/main" count="177" uniqueCount="58">
  <si>
    <t>Stock Name</t>
  </si>
  <si>
    <t>Weightage</t>
  </si>
  <si>
    <t>Value in Nifty</t>
  </si>
  <si>
    <t xml:space="preserve">Expected Price </t>
  </si>
  <si>
    <t>Current Nifty</t>
  </si>
  <si>
    <t>Expected Nifty</t>
  </si>
  <si>
    <t>CMP</t>
  </si>
  <si>
    <t>ACC Ltd.</t>
  </si>
  <si>
    <t>Ambuja Cements Ltd.</t>
  </si>
  <si>
    <t>Asian Paints Ltd.</t>
  </si>
  <si>
    <t>Axis Bank Ltd.</t>
  </si>
  <si>
    <t>Bajaj Auto Ltd.</t>
  </si>
  <si>
    <t>Bank of Baroda</t>
  </si>
  <si>
    <t>Bharti Airtel Ltd.</t>
  </si>
  <si>
    <t>Bharat Heavy Electricals Ltd.</t>
  </si>
  <si>
    <t>Bharat Petroleum Corporation Ltd.</t>
  </si>
  <si>
    <t>Cairn India Ltd.</t>
  </si>
  <si>
    <t>Cipla Ltd.</t>
  </si>
  <si>
    <t>Coal India Ltd.</t>
  </si>
  <si>
    <t>Dr. Reddy's Laboratories Ltd.</t>
  </si>
  <si>
    <t>GAIL (India) Ltd.</t>
  </si>
  <si>
    <t>Grasim Industries Ltd.</t>
  </si>
  <si>
    <t>HCL Technologies Ltd.</t>
  </si>
  <si>
    <t>Housing Development Finance Corporation Ltd.</t>
  </si>
  <si>
    <t>HDFC Bank Ltd.</t>
  </si>
  <si>
    <t>Hero MotoCorp Ltd.</t>
  </si>
  <si>
    <t>Hindalco Industries Ltd.</t>
  </si>
  <si>
    <t>Hindustan Unilever Ltd.</t>
  </si>
  <si>
    <t>ICICI Bank Ltd.</t>
  </si>
  <si>
    <t>IndusInd Bank Ltd.</t>
  </si>
  <si>
    <t>Infosys Ltd.</t>
  </si>
  <si>
    <t>I T C Ltd.</t>
  </si>
  <si>
    <t>Kotak Mahindra Bank Ltd.</t>
  </si>
  <si>
    <t>Larsen &amp; Toubro Ltd.</t>
  </si>
  <si>
    <t>Lupin Ltd.</t>
  </si>
  <si>
    <t>Mahindra &amp; Mahindra Ltd.</t>
  </si>
  <si>
    <t>Maruti Suzuki India Ltd.</t>
  </si>
  <si>
    <t>NTPC Ltd.</t>
  </si>
  <si>
    <t>Oil &amp; Natural Gas Corporation Ltd.</t>
  </si>
  <si>
    <t>Punjab National Bank</t>
  </si>
  <si>
    <t>Power Grid Corporation of India Ltd.</t>
  </si>
  <si>
    <t>Reliance Industries Ltd.</t>
  </si>
  <si>
    <t>State Bank of India</t>
  </si>
  <si>
    <t>Sun Pharmaceutical Industries Ltd.</t>
  </si>
  <si>
    <t>Tata Motors Ltd.</t>
  </si>
  <si>
    <t>Tata Power Co. Ltd.</t>
  </si>
  <si>
    <t>Tata Steel Ltd.</t>
  </si>
  <si>
    <t>Tata Consultancy Services Ltd.</t>
  </si>
  <si>
    <t>Tech Mahindra Ltd.</t>
  </si>
  <si>
    <t>UltraTech Cement Ltd.</t>
  </si>
  <si>
    <t>Wipro Ltd.</t>
  </si>
  <si>
    <t>% rise</t>
  </si>
  <si>
    <t>Yes Bank Ltd.</t>
  </si>
  <si>
    <t>Zee Entertainment Enterprises Ltd.</t>
  </si>
  <si>
    <t>Adani Ports and Special Economic Zone Ltd.</t>
  </si>
  <si>
    <t>Bosch Ltd.</t>
  </si>
  <si>
    <t>Idea Cellular Ltd.</t>
  </si>
  <si>
    <t>Vedanta Ltd.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</si>
</sst>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rgb="FFFF0000"/>
      <name val="Calibri"/>
      <family val="2"/>
      <scheme val="minor"/>
    </font>
    <font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2" xfId="0" applyFill="1" applyBorder="1"/>
    <xf numFmtId="0" fontId="0" fillId="2" borderId="0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/>
    <xf numFmtId="0" fontId="1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wrapText="1"/>
    </xf>
    <xf numFmtId="0" fontId="0" fillId="2" borderId="1" xfId="0" applyFill="1" applyBorder="1" applyAlignment="1"/>
    <xf numFmtId="2" fontId="0" fillId="2" borderId="1" xfId="0" applyNumberFormat="1" applyFill="1" applyBorder="1" applyAlignment="1"/>
    <xf numFmtId="2" fontId="3" fillId="2" borderId="1" xfId="0" applyNumberFormat="1" applyFont="1" applyFill="1" applyBorder="1" applyAlignment="1"/>
    <xf numFmtId="2" fontId="4" fillId="2" borderId="1" xfId="0" applyNumberFormat="1" applyFont="1" applyFill="1" applyBorder="1" applyAlignment="1"/>
    <xf numFmtId="2" fontId="5" fillId="2" borderId="1" xfId="0" applyNumberFormat="1" applyFont="1" applyFill="1" applyBorder="1" applyAlignment="1"/>
    <xf numFmtId="0" fontId="0" fillId="2" borderId="1" xfId="0" applyFill="1" applyBorder="1" applyAlignment="1">
      <alignment wrapText="1"/>
    </xf>
    <xf numFmtId="0" fontId="3" fillId="2" borderId="1" xfId="0" applyFont="1" applyFill="1" applyBorder="1" applyAlignment="1">
      <alignment wrapText="1"/>
    </xf>
    <xf numFmtId="0" fontId="4" fillId="2" borderId="1" xfId="0" applyFont="1" applyFill="1" applyBorder="1" applyAlignment="1">
      <alignment wrapText="1"/>
    </xf>
    <xf numFmtId="0" fontId="5" fillId="2" borderId="1" xfId="0" applyFont="1" applyFill="1" applyBorder="1" applyAlignment="1">
      <alignment wrapText="1"/>
    </xf>
    <xf numFmtId="0" fontId="0" fillId="2" borderId="1" xfId="0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600075</xdr:colOff>
      <xdr:row>1</xdr:row>
      <xdr:rowOff>104775</xdr:rowOff>
    </xdr:from>
    <xdr:ext cx="6657976" cy="530658"/>
    <xdr:sp macro="" textlink="">
      <xdr:nvSpPr>
        <xdr:cNvPr id="2" name="Rectangle 1"/>
        <xdr:cNvSpPr/>
      </xdr:nvSpPr>
      <xdr:spPr>
        <a:xfrm>
          <a:off x="600075" y="295275"/>
          <a:ext cx="6657976" cy="53065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2800" b="1" i="0" u="none" strike="noStrike" kern="0" cap="none" spc="0" normalizeH="0" baseline="0" noProof="0">
              <a:ln w="1905"/>
              <a:gradFill>
                <a:gsLst>
                  <a:gs pos="0">
                    <a:srgbClr val="F79646">
                      <a:shade val="20000"/>
                      <a:satMod val="200000"/>
                    </a:srgbClr>
                  </a:gs>
                  <a:gs pos="78000">
                    <a:srgbClr val="F79646">
                      <a:tint val="90000"/>
                      <a:shade val="89000"/>
                      <a:satMod val="220000"/>
                    </a:srgbClr>
                  </a:gs>
                  <a:gs pos="100000">
                    <a:srgbClr val="F79646">
                      <a:tint val="12000"/>
                      <a:satMod val="255000"/>
                    </a:srgbClr>
                  </a:gs>
                </a:gsLst>
                <a:lin ang="5400000"/>
              </a:gradFill>
              <a:effectLst>
                <a:innerShdw blurRad="69850" dist="43180" dir="5400000">
                  <a:srgbClr val="000000">
                    <a:alpha val="65000"/>
                  </a:srgbClr>
                </a:innerShdw>
              </a:effectLst>
              <a:uLnTx/>
              <a:uFillTx/>
              <a:latin typeface="+mn-lt"/>
            </a:rPr>
            <a:t>Nifty Calculator - www.nooreshtech.co.in </a:t>
          </a:r>
          <a:endParaRPr kumimoji="0" lang="en-US" sz="2800" b="1" i="0" u="none" strike="noStrike" kern="0" cap="none" spc="0" normalizeH="0" baseline="0" noProof="0">
            <a:ln w="1905"/>
            <a:solidFill>
              <a:srgbClr val="FF0000"/>
            </a:solidFill>
            <a:effectLst>
              <a:innerShdw blurRad="69850" dist="43180" dir="5400000">
                <a:srgbClr val="000000">
                  <a:alpha val="65000"/>
                </a:srgbClr>
              </a:innerShdw>
            </a:effectLst>
            <a:uLnTx/>
            <a:uFillTx/>
            <a:latin typeface="+mn-lt"/>
          </a:endParaRPr>
        </a:p>
      </xdr:txBody>
    </xdr:sp>
    <xdr:clientData/>
  </xdr:oneCellAnchor>
  <xdr:twoCellAnchor>
    <xdr:from>
      <xdr:col>9</xdr:col>
      <xdr:colOff>104775</xdr:colOff>
      <xdr:row>3</xdr:row>
      <xdr:rowOff>180975</xdr:rowOff>
    </xdr:from>
    <xdr:to>
      <xdr:col>12</xdr:col>
      <xdr:colOff>323850</xdr:colOff>
      <xdr:row>22</xdr:row>
      <xdr:rowOff>95250</xdr:rowOff>
    </xdr:to>
    <xdr:sp macro="" textlink="">
      <xdr:nvSpPr>
        <xdr:cNvPr id="3" name="TextBox 2"/>
        <xdr:cNvSpPr txBox="1"/>
      </xdr:nvSpPr>
      <xdr:spPr>
        <a:xfrm>
          <a:off x="7991475" y="752475"/>
          <a:ext cx="2047875" cy="36290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100" b="1"/>
            <a:t>Top</a:t>
          </a:r>
          <a:r>
            <a:rPr lang="en-US" sz="1100" b="1" baseline="0"/>
            <a:t> 10 stocks = 54.05% of Nifty </a:t>
          </a:r>
        </a:p>
        <a:p>
          <a:endParaRPr lang="en-US" sz="1100" b="1" baseline="0"/>
        </a:p>
        <a:p>
          <a:r>
            <a:rPr lang="en-US" sz="1100" b="1" baseline="0"/>
            <a:t>Top 20 stocks = 74.71% of Nifty </a:t>
          </a:r>
        </a:p>
        <a:p>
          <a:endParaRPr lang="en-US" sz="1100" b="1" baseline="0"/>
        </a:p>
        <a:p>
          <a:r>
            <a:rPr lang="en-US" sz="1100" b="1" baseline="0"/>
            <a:t>So if you just put in the prices</a:t>
          </a:r>
        </a:p>
        <a:p>
          <a:r>
            <a:rPr lang="en-US" sz="1100" b="1" baseline="0"/>
            <a:t>you expect on them one can come out with a range for Nifty. </a:t>
          </a:r>
        </a:p>
        <a:p>
          <a:r>
            <a:rPr lang="en-US" sz="1100" b="1" baseline="0"/>
            <a:t>It will be an approximate assumption as free float methodology implies change in weightage daily. </a:t>
          </a:r>
        </a:p>
        <a:p>
          <a:endParaRPr lang="en-US" sz="1100" b="1" baseline="0"/>
        </a:p>
        <a:p>
          <a:r>
            <a:rPr lang="en-US" sz="1100" b="1" baseline="0"/>
            <a:t>In the next two sheets one can tinker with a positive and a negative bias and hopefully would help to get a range for Nifty </a:t>
          </a:r>
        </a:p>
        <a:p>
          <a:endParaRPr lang="en-US" sz="1100" b="1"/>
        </a:p>
        <a:p>
          <a:r>
            <a:rPr lang="en-US" sz="1100" b="1"/>
            <a:t>Weightages and</a:t>
          </a:r>
          <a:r>
            <a:rPr lang="en-US" sz="1100" b="1" baseline="0"/>
            <a:t> Price as of 30th April 2015. </a:t>
          </a:r>
          <a:endParaRPr lang="en-US" sz="1100" b="1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600075</xdr:colOff>
      <xdr:row>1</xdr:row>
      <xdr:rowOff>104775</xdr:rowOff>
    </xdr:from>
    <xdr:ext cx="6657976" cy="530658"/>
    <xdr:sp macro="" textlink="">
      <xdr:nvSpPr>
        <xdr:cNvPr id="2" name="Rectangle 1"/>
        <xdr:cNvSpPr/>
      </xdr:nvSpPr>
      <xdr:spPr>
        <a:xfrm>
          <a:off x="600075" y="295275"/>
          <a:ext cx="6657976" cy="53065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2800" b="1" i="0" u="none" strike="noStrike" kern="0" cap="none" spc="0" normalizeH="0" baseline="0" noProof="0">
              <a:ln w="1905"/>
              <a:gradFill>
                <a:gsLst>
                  <a:gs pos="0">
                    <a:srgbClr val="F79646">
                      <a:shade val="20000"/>
                      <a:satMod val="200000"/>
                    </a:srgbClr>
                  </a:gs>
                  <a:gs pos="78000">
                    <a:srgbClr val="F79646">
                      <a:tint val="90000"/>
                      <a:shade val="89000"/>
                      <a:satMod val="220000"/>
                    </a:srgbClr>
                  </a:gs>
                  <a:gs pos="100000">
                    <a:srgbClr val="F79646">
                      <a:tint val="12000"/>
                      <a:satMod val="255000"/>
                    </a:srgbClr>
                  </a:gs>
                </a:gsLst>
                <a:lin ang="5400000"/>
              </a:gradFill>
              <a:effectLst>
                <a:innerShdw blurRad="69850" dist="43180" dir="5400000">
                  <a:srgbClr val="000000">
                    <a:alpha val="65000"/>
                  </a:srgbClr>
                </a:innerShdw>
              </a:effectLst>
              <a:uLnTx/>
              <a:uFillTx/>
              <a:latin typeface="+mn-lt"/>
            </a:rPr>
            <a:t>Nifty Calculator - www.nooreshtech.co.in </a:t>
          </a:r>
          <a:endParaRPr kumimoji="0" lang="en-US" sz="2800" b="1" i="0" u="none" strike="noStrike" kern="0" cap="none" spc="0" normalizeH="0" baseline="0" noProof="0">
            <a:ln w="1905"/>
            <a:solidFill>
              <a:srgbClr val="FF0000"/>
            </a:solidFill>
            <a:effectLst>
              <a:innerShdw blurRad="69850" dist="43180" dir="5400000">
                <a:srgbClr val="000000">
                  <a:alpha val="65000"/>
                </a:srgbClr>
              </a:innerShdw>
            </a:effectLst>
            <a:uLnTx/>
            <a:uFillTx/>
            <a:latin typeface="+mn-lt"/>
          </a:endParaRPr>
        </a:p>
      </xdr:txBody>
    </xdr:sp>
    <xdr:clientData/>
  </xdr:oneCellAnchor>
  <xdr:twoCellAnchor>
    <xdr:from>
      <xdr:col>8</xdr:col>
      <xdr:colOff>485775</xdr:colOff>
      <xdr:row>4</xdr:row>
      <xdr:rowOff>104775</xdr:rowOff>
    </xdr:from>
    <xdr:to>
      <xdr:col>12</xdr:col>
      <xdr:colOff>161925</xdr:colOff>
      <xdr:row>11</xdr:row>
      <xdr:rowOff>142875</xdr:rowOff>
    </xdr:to>
    <xdr:sp macro="" textlink="">
      <xdr:nvSpPr>
        <xdr:cNvPr id="3" name="TextBox 2"/>
        <xdr:cNvSpPr txBox="1"/>
      </xdr:nvSpPr>
      <xdr:spPr>
        <a:xfrm>
          <a:off x="7762875" y="866775"/>
          <a:ext cx="2114550" cy="1657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100" b="1"/>
            <a:t>By default taking a 10</a:t>
          </a:r>
        </a:p>
        <a:p>
          <a:r>
            <a:rPr lang="en-US" sz="1100" b="1"/>
            <a:t>% downside in the stocks. </a:t>
          </a:r>
        </a:p>
        <a:p>
          <a:endParaRPr lang="en-US" sz="1100" b="1"/>
        </a:p>
        <a:p>
          <a:r>
            <a:rPr lang="en-US" sz="1100" b="1"/>
            <a:t>Change</a:t>
          </a:r>
          <a:r>
            <a:rPr lang="en-US" sz="1100" b="1" baseline="0"/>
            <a:t> expected prices where </a:t>
          </a:r>
        </a:p>
        <a:p>
          <a:r>
            <a:rPr lang="en-US" sz="1100" b="1" baseline="0"/>
            <a:t>you expect more than 10% or less than 10% cut with focus on Top 20 weightages. </a:t>
          </a:r>
          <a:endParaRPr lang="en-US" sz="1100" b="1"/>
        </a:p>
      </xdr:txBody>
    </xdr:sp>
    <xdr:clientData/>
  </xdr:twoCellAnchor>
  <xdr:oneCellAnchor>
    <xdr:from>
      <xdr:col>0</xdr:col>
      <xdr:colOff>600075</xdr:colOff>
      <xdr:row>1</xdr:row>
      <xdr:rowOff>104775</xdr:rowOff>
    </xdr:from>
    <xdr:ext cx="6657976" cy="530658"/>
    <xdr:sp macro="" textlink="">
      <xdr:nvSpPr>
        <xdr:cNvPr id="4" name="Rectangle 3"/>
        <xdr:cNvSpPr/>
      </xdr:nvSpPr>
      <xdr:spPr>
        <a:xfrm>
          <a:off x="600075" y="295275"/>
          <a:ext cx="6657976" cy="53065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2800" b="1" i="0" u="none" strike="noStrike" kern="0" cap="none" spc="0" normalizeH="0" baseline="0" noProof="0">
              <a:ln w="1905"/>
              <a:gradFill>
                <a:gsLst>
                  <a:gs pos="0">
                    <a:srgbClr val="F79646">
                      <a:shade val="20000"/>
                      <a:satMod val="200000"/>
                    </a:srgbClr>
                  </a:gs>
                  <a:gs pos="78000">
                    <a:srgbClr val="F79646">
                      <a:tint val="90000"/>
                      <a:shade val="89000"/>
                      <a:satMod val="220000"/>
                    </a:srgbClr>
                  </a:gs>
                  <a:gs pos="100000">
                    <a:srgbClr val="F79646">
                      <a:tint val="12000"/>
                      <a:satMod val="255000"/>
                    </a:srgbClr>
                  </a:gs>
                </a:gsLst>
                <a:lin ang="5400000"/>
              </a:gradFill>
              <a:effectLst>
                <a:innerShdw blurRad="69850" dist="43180" dir="5400000">
                  <a:srgbClr val="000000">
                    <a:alpha val="65000"/>
                  </a:srgbClr>
                </a:innerShdw>
              </a:effectLst>
              <a:uLnTx/>
              <a:uFillTx/>
              <a:latin typeface="+mn-lt"/>
            </a:rPr>
            <a:t>Nifty Calculator - www.nooreshtech.co.in </a:t>
          </a:r>
          <a:endParaRPr kumimoji="0" lang="en-US" sz="2800" b="1" i="0" u="none" strike="noStrike" kern="0" cap="none" spc="0" normalizeH="0" baseline="0" noProof="0">
            <a:ln w="1905"/>
            <a:solidFill>
              <a:srgbClr val="FF0000"/>
            </a:solidFill>
            <a:effectLst>
              <a:innerShdw blurRad="69850" dist="43180" dir="5400000">
                <a:srgbClr val="000000">
                  <a:alpha val="65000"/>
                </a:srgbClr>
              </a:innerShdw>
            </a:effectLst>
            <a:uLnTx/>
            <a:uFillTx/>
            <a:latin typeface="+mn-lt"/>
          </a:endParaRP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600075</xdr:colOff>
      <xdr:row>1</xdr:row>
      <xdr:rowOff>104775</xdr:rowOff>
    </xdr:from>
    <xdr:ext cx="6657976" cy="530658"/>
    <xdr:sp macro="" textlink="">
      <xdr:nvSpPr>
        <xdr:cNvPr id="2" name="Rectangle 1"/>
        <xdr:cNvSpPr/>
      </xdr:nvSpPr>
      <xdr:spPr>
        <a:xfrm>
          <a:off x="600075" y="295275"/>
          <a:ext cx="6657976" cy="53065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2800" b="1" cap="none" spc="0" baseline="0">
              <a:ln w="1905"/>
              <a:gradFill>
                <a:gsLst>
                  <a:gs pos="0">
                    <a:schemeClr val="accent6">
                      <a:shade val="20000"/>
                      <a:satMod val="200000"/>
                    </a:schemeClr>
                  </a:gs>
                  <a:gs pos="78000">
                    <a:schemeClr val="accent6">
                      <a:tint val="90000"/>
                      <a:shade val="89000"/>
                      <a:satMod val="220000"/>
                    </a:schemeClr>
                  </a:gs>
                  <a:gs pos="100000">
                    <a:schemeClr val="accent6">
                      <a:tint val="12000"/>
                      <a:satMod val="255000"/>
                    </a:schemeClr>
                  </a:gs>
                </a:gsLst>
                <a:lin ang="5400000"/>
              </a:gradFill>
              <a:effectLst>
                <a:innerShdw blurRad="69850" dist="43180" dir="5400000">
                  <a:srgbClr val="000000">
                    <a:alpha val="65000"/>
                  </a:srgbClr>
                </a:innerShdw>
              </a:effectLst>
            </a:rPr>
            <a:t>Nifty Calculator - www.nooreshtech.co.in </a:t>
          </a:r>
          <a:endParaRPr lang="en-US" sz="2800" b="1" cap="none" spc="0" baseline="0">
            <a:ln w="1905"/>
            <a:solidFill>
              <a:srgbClr val="FF0000"/>
            </a:solidFill>
            <a:effectLst>
              <a:innerShdw blurRad="69850" dist="43180" dir="5400000">
                <a:srgbClr val="000000">
                  <a:alpha val="65000"/>
                </a:srgbClr>
              </a:innerShdw>
            </a:effectLst>
          </a:endParaRPr>
        </a:p>
      </xdr:txBody>
    </xdr:sp>
    <xdr:clientData/>
  </xdr:oneCellAnchor>
  <xdr:twoCellAnchor>
    <xdr:from>
      <xdr:col>8</xdr:col>
      <xdr:colOff>504825</xdr:colOff>
      <xdr:row>5</xdr:row>
      <xdr:rowOff>47625</xdr:rowOff>
    </xdr:from>
    <xdr:to>
      <xdr:col>12</xdr:col>
      <xdr:colOff>180975</xdr:colOff>
      <xdr:row>12</xdr:row>
      <xdr:rowOff>85725</xdr:rowOff>
    </xdr:to>
    <xdr:sp macro="" textlink="">
      <xdr:nvSpPr>
        <xdr:cNvPr id="3" name="TextBox 2"/>
        <xdr:cNvSpPr txBox="1"/>
      </xdr:nvSpPr>
      <xdr:spPr>
        <a:xfrm>
          <a:off x="7781925" y="1000125"/>
          <a:ext cx="2114550" cy="1657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100" b="1"/>
            <a:t>By default taking a 10% upside in the stocks. </a:t>
          </a:r>
        </a:p>
        <a:p>
          <a:endParaRPr lang="en-US" sz="1100" b="1"/>
        </a:p>
        <a:p>
          <a:r>
            <a:rPr lang="en-US" sz="1100" b="1"/>
            <a:t>Change</a:t>
          </a:r>
          <a:r>
            <a:rPr lang="en-US" sz="1100" b="1" baseline="0"/>
            <a:t> expected prices where </a:t>
          </a:r>
        </a:p>
        <a:p>
          <a:r>
            <a:rPr lang="en-US" sz="1100" b="1" baseline="0"/>
            <a:t>you expect more than 10% or less than 10% uptick with focus on Top 20 weightages. </a:t>
          </a:r>
        </a:p>
        <a:p>
          <a:endParaRPr lang="en-US" sz="1100" b="1" baseline="0"/>
        </a:p>
        <a:p>
          <a:endParaRPr lang="en-US" sz="1100" b="1"/>
        </a:p>
      </xdr:txBody>
    </xdr:sp>
    <xdr:clientData/>
  </xdr:twoCellAnchor>
  <xdr:oneCellAnchor>
    <xdr:from>
      <xdr:col>0</xdr:col>
      <xdr:colOff>600075</xdr:colOff>
      <xdr:row>1</xdr:row>
      <xdr:rowOff>104775</xdr:rowOff>
    </xdr:from>
    <xdr:ext cx="6657976" cy="530658"/>
    <xdr:sp macro="" textlink="">
      <xdr:nvSpPr>
        <xdr:cNvPr id="4" name="Rectangle 3"/>
        <xdr:cNvSpPr/>
      </xdr:nvSpPr>
      <xdr:spPr>
        <a:xfrm>
          <a:off x="600075" y="295275"/>
          <a:ext cx="6657976" cy="53065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2800" b="1" i="0" u="none" strike="noStrike" kern="0" cap="none" spc="0" normalizeH="0" baseline="0" noProof="0">
              <a:ln w="1905"/>
              <a:gradFill>
                <a:gsLst>
                  <a:gs pos="0">
                    <a:srgbClr val="F79646">
                      <a:shade val="20000"/>
                      <a:satMod val="200000"/>
                    </a:srgbClr>
                  </a:gs>
                  <a:gs pos="78000">
                    <a:srgbClr val="F79646">
                      <a:tint val="90000"/>
                      <a:shade val="89000"/>
                      <a:satMod val="220000"/>
                    </a:srgbClr>
                  </a:gs>
                  <a:gs pos="100000">
                    <a:srgbClr val="F79646">
                      <a:tint val="12000"/>
                      <a:satMod val="255000"/>
                    </a:srgbClr>
                  </a:gs>
                </a:gsLst>
                <a:lin ang="5400000"/>
              </a:gradFill>
              <a:effectLst>
                <a:innerShdw blurRad="69850" dist="43180" dir="5400000">
                  <a:srgbClr val="000000">
                    <a:alpha val="65000"/>
                  </a:srgbClr>
                </a:innerShdw>
              </a:effectLst>
              <a:uLnTx/>
              <a:uFillTx/>
              <a:latin typeface="+mn-lt"/>
            </a:rPr>
            <a:t>Nifty Calculator - www.nooreshtech.co.in </a:t>
          </a:r>
          <a:endParaRPr kumimoji="0" lang="en-US" sz="2800" b="1" i="0" u="none" strike="noStrike" kern="0" cap="none" spc="0" normalizeH="0" baseline="0" noProof="0">
            <a:ln w="1905"/>
            <a:solidFill>
              <a:srgbClr val="FF0000"/>
            </a:solidFill>
            <a:effectLst>
              <a:innerShdw blurRad="69850" dist="43180" dir="5400000">
                <a:srgbClr val="000000">
                  <a:alpha val="65000"/>
                </a:srgbClr>
              </a:innerShdw>
            </a:effectLst>
            <a:uLnTx/>
            <a:uFillTx/>
            <a:latin typeface="+mn-lt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58"/>
  <sheetViews>
    <sheetView zoomScaleNormal="100" workbookViewId="0">
      <selection activeCell="A2" sqref="A2:H58"/>
    </sheetView>
  </sheetViews>
  <sheetFormatPr defaultRowHeight="15" x14ac:dyDescent="0.25"/>
  <cols>
    <col min="2" max="2" width="26.85546875" customWidth="1"/>
    <col min="3" max="3" width="8" customWidth="1"/>
    <col min="5" max="5" width="17.7109375" customWidth="1"/>
    <col min="6" max="6" width="12.140625" customWidth="1"/>
    <col min="7" max="7" width="8.140625" bestFit="1" customWidth="1"/>
    <col min="8" max="8" width="18" customWidth="1"/>
  </cols>
  <sheetData>
    <row r="2" spans="2:8" x14ac:dyDescent="0.25">
      <c r="B2" s="1"/>
      <c r="C2" s="2"/>
      <c r="D2" s="2"/>
      <c r="E2" s="2"/>
      <c r="F2" s="2"/>
      <c r="G2" s="2"/>
      <c r="H2" s="3"/>
    </row>
    <row r="3" spans="2:8" x14ac:dyDescent="0.25">
      <c r="B3" s="4"/>
      <c r="C3" s="5"/>
      <c r="D3" s="5"/>
      <c r="E3" s="5"/>
      <c r="F3" s="5"/>
      <c r="G3" s="5"/>
      <c r="H3" s="6"/>
    </row>
    <row r="4" spans="2:8" x14ac:dyDescent="0.25">
      <c r="B4" s="4"/>
      <c r="C4" s="5"/>
      <c r="D4" s="5"/>
      <c r="E4" s="5"/>
      <c r="F4" s="5"/>
      <c r="G4" s="5"/>
      <c r="H4" s="6"/>
    </row>
    <row r="5" spans="2:8" x14ac:dyDescent="0.25">
      <c r="B5" s="7"/>
      <c r="C5" s="8"/>
      <c r="D5" s="8"/>
      <c r="E5" s="8"/>
      <c r="F5" s="8"/>
      <c r="G5" s="8"/>
      <c r="H5" s="9"/>
    </row>
    <row r="6" spans="2:8" ht="37.5" x14ac:dyDescent="0.3">
      <c r="B6" s="10" t="s">
        <v>0</v>
      </c>
      <c r="C6" s="10" t="s">
        <v>6</v>
      </c>
      <c r="D6" s="10" t="s">
        <v>1</v>
      </c>
      <c r="E6" s="10" t="s">
        <v>2</v>
      </c>
      <c r="F6" s="11" t="s">
        <v>3</v>
      </c>
      <c r="G6" s="10" t="s">
        <v>51</v>
      </c>
      <c r="H6" s="10" t="s">
        <v>2</v>
      </c>
    </row>
    <row r="7" spans="2:8" ht="15" customHeight="1" x14ac:dyDescent="0.25">
      <c r="B7" s="21" t="s">
        <v>30</v>
      </c>
      <c r="C7" s="12">
        <v>1105.5</v>
      </c>
      <c r="D7" s="21">
        <v>7.78</v>
      </c>
      <c r="E7" s="13">
        <f>7791.3*D7/100</f>
        <v>606.16314000000011</v>
      </c>
      <c r="F7" s="12">
        <v>1105.5</v>
      </c>
      <c r="G7" s="13">
        <f>(F7-C7)/C7*100</f>
        <v>0</v>
      </c>
      <c r="H7" s="13">
        <f t="shared" ref="H7:H38" si="0">E7+((E7*G7)/100)</f>
        <v>606.16314000000011</v>
      </c>
    </row>
    <row r="8" spans="2:8" x14ac:dyDescent="0.25">
      <c r="B8" s="21" t="s">
        <v>24</v>
      </c>
      <c r="C8" s="12">
        <v>1070.5</v>
      </c>
      <c r="D8" s="21">
        <v>7.55</v>
      </c>
      <c r="E8" s="13">
        <f t="shared" ref="E8:E56" si="1">7791.3*D8/100</f>
        <v>588.24315000000001</v>
      </c>
      <c r="F8" s="12">
        <v>1070.5</v>
      </c>
      <c r="G8" s="13">
        <f>(F8-C8)/C8*100</f>
        <v>0</v>
      </c>
      <c r="H8" s="13">
        <f t="shared" si="0"/>
        <v>588.24315000000001</v>
      </c>
    </row>
    <row r="9" spans="2:8" x14ac:dyDescent="0.25">
      <c r="B9" s="21" t="s">
        <v>23</v>
      </c>
      <c r="C9" s="12">
        <v>1216.7</v>
      </c>
      <c r="D9" s="21">
        <v>7.03</v>
      </c>
      <c r="E9" s="13">
        <f t="shared" si="1"/>
        <v>547.72838999999999</v>
      </c>
      <c r="F9" s="12">
        <v>1216.7</v>
      </c>
      <c r="G9" s="13">
        <f>(F9-C9)/C9*100</f>
        <v>0</v>
      </c>
      <c r="H9" s="13">
        <f t="shared" si="0"/>
        <v>547.72838999999999</v>
      </c>
    </row>
    <row r="10" spans="2:8" x14ac:dyDescent="0.25">
      <c r="B10" s="21" t="s">
        <v>31</v>
      </c>
      <c r="C10" s="12">
        <v>325.10000000000002</v>
      </c>
      <c r="D10" s="21">
        <v>6.49</v>
      </c>
      <c r="E10" s="13">
        <f t="shared" si="1"/>
        <v>505.65537000000006</v>
      </c>
      <c r="F10" s="12">
        <v>325.10000000000002</v>
      </c>
      <c r="G10" s="13">
        <f>(F10-C10)/C10*100</f>
        <v>0</v>
      </c>
      <c r="H10" s="13">
        <f t="shared" si="0"/>
        <v>505.65537000000006</v>
      </c>
    </row>
    <row r="11" spans="2:8" x14ac:dyDescent="0.25">
      <c r="B11" s="21" t="s">
        <v>41</v>
      </c>
      <c r="C11" s="12">
        <v>995.3</v>
      </c>
      <c r="D11" s="21">
        <v>5.91</v>
      </c>
      <c r="E11" s="13">
        <f t="shared" si="1"/>
        <v>460.46582999999998</v>
      </c>
      <c r="F11" s="12">
        <v>995.3</v>
      </c>
      <c r="G11" s="13">
        <f>(F11-C11)/C11*100</f>
        <v>0</v>
      </c>
      <c r="H11" s="13">
        <f t="shared" si="0"/>
        <v>460.46582999999998</v>
      </c>
    </row>
    <row r="12" spans="2:8" x14ac:dyDescent="0.25">
      <c r="B12" s="21" t="s">
        <v>28</v>
      </c>
      <c r="C12" s="12">
        <v>255.55</v>
      </c>
      <c r="D12" s="21">
        <v>5.36</v>
      </c>
      <c r="E12" s="13">
        <f t="shared" si="1"/>
        <v>417.61368000000004</v>
      </c>
      <c r="F12" s="12">
        <v>255.55</v>
      </c>
      <c r="G12" s="13">
        <f>(F12-C12)/C12*100</f>
        <v>0</v>
      </c>
      <c r="H12" s="13">
        <f t="shared" si="0"/>
        <v>417.61368000000004</v>
      </c>
    </row>
    <row r="13" spans="2:8" x14ac:dyDescent="0.25">
      <c r="B13" s="21" t="s">
        <v>47</v>
      </c>
      <c r="C13" s="12">
        <v>2369.6</v>
      </c>
      <c r="D13" s="21">
        <v>4.43</v>
      </c>
      <c r="E13" s="13">
        <f t="shared" si="1"/>
        <v>345.15458999999993</v>
      </c>
      <c r="F13" s="12">
        <v>2369.6</v>
      </c>
      <c r="G13" s="13">
        <f>(F13-C13)/C13*100</f>
        <v>0</v>
      </c>
      <c r="H13" s="13">
        <f t="shared" si="0"/>
        <v>345.15458999999993</v>
      </c>
    </row>
    <row r="14" spans="2:8" x14ac:dyDescent="0.25">
      <c r="B14" s="21" t="s">
        <v>33</v>
      </c>
      <c r="C14" s="12">
        <v>1255.95</v>
      </c>
      <c r="D14" s="21">
        <v>3.68</v>
      </c>
      <c r="E14" s="13">
        <f t="shared" si="1"/>
        <v>286.71983999999998</v>
      </c>
      <c r="F14" s="12">
        <v>1255.95</v>
      </c>
      <c r="G14" s="13">
        <f>(F14-C14)/C14*100</f>
        <v>0</v>
      </c>
      <c r="H14" s="13">
        <f t="shared" si="0"/>
        <v>286.71983999999998</v>
      </c>
    </row>
    <row r="15" spans="2:8" x14ac:dyDescent="0.25">
      <c r="B15" s="21" t="s">
        <v>43</v>
      </c>
      <c r="C15" s="12">
        <v>799.1</v>
      </c>
      <c r="D15" s="21">
        <v>3.15</v>
      </c>
      <c r="E15" s="13">
        <f t="shared" si="1"/>
        <v>245.42595</v>
      </c>
      <c r="F15" s="12">
        <v>799.1</v>
      </c>
      <c r="G15" s="13">
        <f>(F15-C15)/C15*100</f>
        <v>0</v>
      </c>
      <c r="H15" s="13">
        <f t="shared" si="0"/>
        <v>245.42595</v>
      </c>
    </row>
    <row r="16" spans="2:8" x14ac:dyDescent="0.25">
      <c r="B16" s="21" t="s">
        <v>44</v>
      </c>
      <c r="C16" s="12">
        <v>377.05</v>
      </c>
      <c r="D16" s="21">
        <v>2.67</v>
      </c>
      <c r="E16" s="13">
        <f t="shared" si="1"/>
        <v>208.02771000000001</v>
      </c>
      <c r="F16" s="12">
        <v>377.05</v>
      </c>
      <c r="G16" s="13">
        <f>(F16-C16)/C16*100</f>
        <v>0</v>
      </c>
      <c r="H16" s="13">
        <f t="shared" si="0"/>
        <v>208.02771000000001</v>
      </c>
    </row>
    <row r="17" spans="2:8" x14ac:dyDescent="0.25">
      <c r="B17" s="21" t="s">
        <v>10</v>
      </c>
      <c r="C17" s="12">
        <v>438.4</v>
      </c>
      <c r="D17" s="21">
        <v>2.65</v>
      </c>
      <c r="E17" s="13">
        <f t="shared" si="1"/>
        <v>206.46944999999999</v>
      </c>
      <c r="F17" s="12">
        <v>438.4</v>
      </c>
      <c r="G17" s="13">
        <f>(F17-C17)/C17*100</f>
        <v>0</v>
      </c>
      <c r="H17" s="13">
        <f t="shared" si="0"/>
        <v>206.46944999999999</v>
      </c>
    </row>
    <row r="18" spans="2:8" x14ac:dyDescent="0.25">
      <c r="B18" s="21" t="s">
        <v>32</v>
      </c>
      <c r="C18" s="12">
        <v>705.3</v>
      </c>
      <c r="D18" s="21">
        <v>2.61</v>
      </c>
      <c r="E18" s="13">
        <f t="shared" si="1"/>
        <v>203.35292999999999</v>
      </c>
      <c r="F18" s="12">
        <v>705.3</v>
      </c>
      <c r="G18" s="13">
        <f>(F18-C18)/C18*100</f>
        <v>0</v>
      </c>
      <c r="H18" s="13">
        <f t="shared" si="0"/>
        <v>203.35292999999999</v>
      </c>
    </row>
    <row r="19" spans="2:8" x14ac:dyDescent="0.25">
      <c r="B19" s="21" t="s">
        <v>42</v>
      </c>
      <c r="C19" s="12">
        <v>220.7</v>
      </c>
      <c r="D19" s="21">
        <v>2.4500000000000002</v>
      </c>
      <c r="E19" s="13">
        <f t="shared" si="1"/>
        <v>190.88685000000001</v>
      </c>
      <c r="F19" s="12">
        <v>220.7</v>
      </c>
      <c r="G19" s="13">
        <f>(F19-C19)/C19*100</f>
        <v>0</v>
      </c>
      <c r="H19" s="13">
        <f t="shared" si="0"/>
        <v>190.88685000000001</v>
      </c>
    </row>
    <row r="20" spans="2:8" x14ac:dyDescent="0.25">
      <c r="B20" s="21" t="s">
        <v>27</v>
      </c>
      <c r="C20" s="12">
        <v>859</v>
      </c>
      <c r="D20" s="21">
        <v>2.16</v>
      </c>
      <c r="E20" s="13">
        <f t="shared" si="1"/>
        <v>168.29208000000003</v>
      </c>
      <c r="F20" s="12">
        <v>859</v>
      </c>
      <c r="G20" s="13">
        <f>(F20-C20)/C20*100</f>
        <v>0</v>
      </c>
      <c r="H20" s="13">
        <f t="shared" si="0"/>
        <v>168.29208000000003</v>
      </c>
    </row>
    <row r="21" spans="2:8" x14ac:dyDescent="0.25">
      <c r="B21" s="21" t="s">
        <v>36</v>
      </c>
      <c r="C21" s="12">
        <v>4580.6499999999996</v>
      </c>
      <c r="D21" s="21">
        <v>2.16</v>
      </c>
      <c r="E21" s="13">
        <f t="shared" si="1"/>
        <v>168.29208000000003</v>
      </c>
      <c r="F21" s="12">
        <v>4580.6499999999996</v>
      </c>
      <c r="G21" s="13">
        <f>(F21-C21)/C21*100</f>
        <v>0</v>
      </c>
      <c r="H21" s="13">
        <f t="shared" si="0"/>
        <v>168.29208000000003</v>
      </c>
    </row>
    <row r="22" spans="2:8" x14ac:dyDescent="0.25">
      <c r="B22" s="21" t="s">
        <v>35</v>
      </c>
      <c r="C22" s="12">
        <v>1242.5</v>
      </c>
      <c r="D22" s="21">
        <v>2.0699999999999998</v>
      </c>
      <c r="E22" s="13">
        <f t="shared" si="1"/>
        <v>161.27991</v>
      </c>
      <c r="F22" s="12">
        <v>1242.5</v>
      </c>
      <c r="G22" s="13">
        <f>(F22-C22)/C22*100</f>
        <v>0</v>
      </c>
      <c r="H22" s="13">
        <f t="shared" si="0"/>
        <v>161.27991</v>
      </c>
    </row>
    <row r="23" spans="2:8" x14ac:dyDescent="0.25">
      <c r="B23" s="21" t="s">
        <v>22</v>
      </c>
      <c r="C23" s="12">
        <v>845.95</v>
      </c>
      <c r="D23" s="21">
        <v>1.68</v>
      </c>
      <c r="E23" s="13">
        <f t="shared" si="1"/>
        <v>130.89384000000001</v>
      </c>
      <c r="F23" s="12">
        <v>845.95</v>
      </c>
      <c r="G23" s="13">
        <f>(F23-C23)/C23*100</f>
        <v>0</v>
      </c>
      <c r="H23" s="13">
        <f t="shared" si="0"/>
        <v>130.89384000000001</v>
      </c>
    </row>
    <row r="24" spans="2:8" x14ac:dyDescent="0.25">
      <c r="B24" s="21" t="s">
        <v>13</v>
      </c>
      <c r="C24" s="12">
        <v>326.8</v>
      </c>
      <c r="D24" s="21">
        <v>1.66</v>
      </c>
      <c r="E24" s="13">
        <f t="shared" si="1"/>
        <v>129.33557999999999</v>
      </c>
      <c r="F24" s="12">
        <v>326.8</v>
      </c>
      <c r="G24" s="13">
        <f>(F24-C24)/C24*100</f>
        <v>0</v>
      </c>
      <c r="H24" s="13">
        <f t="shared" si="0"/>
        <v>129.33557999999999</v>
      </c>
    </row>
    <row r="25" spans="2:8" x14ac:dyDescent="0.25">
      <c r="B25" s="21" t="s">
        <v>29</v>
      </c>
      <c r="C25" s="12">
        <v>934.2</v>
      </c>
      <c r="D25" s="21">
        <v>1.66</v>
      </c>
      <c r="E25" s="13">
        <f t="shared" si="1"/>
        <v>129.33557999999999</v>
      </c>
      <c r="F25" s="12">
        <v>934.2</v>
      </c>
      <c r="G25" s="13">
        <f>(F25-C25)/C25*100</f>
        <v>0</v>
      </c>
      <c r="H25" s="13">
        <f t="shared" si="0"/>
        <v>129.33557999999999</v>
      </c>
    </row>
    <row r="26" spans="2:8" x14ac:dyDescent="0.25">
      <c r="B26" s="21" t="s">
        <v>34</v>
      </c>
      <c r="C26" s="12">
        <v>1795.15</v>
      </c>
      <c r="D26" s="21">
        <v>1.56</v>
      </c>
      <c r="E26" s="13">
        <f t="shared" si="1"/>
        <v>121.54428</v>
      </c>
      <c r="F26" s="12">
        <v>1795.15</v>
      </c>
      <c r="G26" s="13">
        <f>(F26-C26)/C26*100</f>
        <v>0</v>
      </c>
      <c r="H26" s="13">
        <f t="shared" si="0"/>
        <v>121.54428</v>
      </c>
    </row>
    <row r="27" spans="2:8" x14ac:dyDescent="0.25">
      <c r="B27" s="21" t="s">
        <v>38</v>
      </c>
      <c r="C27" s="12">
        <v>238.05</v>
      </c>
      <c r="D27" s="21">
        <v>1.53</v>
      </c>
      <c r="E27" s="13">
        <f t="shared" si="1"/>
        <v>119.20689</v>
      </c>
      <c r="F27" s="12">
        <v>238.05</v>
      </c>
      <c r="G27" s="13">
        <f>(F27-C27)/C27*100</f>
        <v>0</v>
      </c>
      <c r="H27" s="13">
        <f t="shared" si="0"/>
        <v>119.20689</v>
      </c>
    </row>
    <row r="28" spans="2:8" x14ac:dyDescent="0.25">
      <c r="B28" s="21" t="s">
        <v>18</v>
      </c>
      <c r="C28" s="12">
        <v>330.2</v>
      </c>
      <c r="D28" s="21">
        <v>1.49</v>
      </c>
      <c r="E28" s="13">
        <f t="shared" si="1"/>
        <v>116.09037000000001</v>
      </c>
      <c r="F28" s="12">
        <v>330.2</v>
      </c>
      <c r="G28" s="13">
        <f>(F28-C28)/C28*100</f>
        <v>0</v>
      </c>
      <c r="H28" s="13">
        <f t="shared" si="0"/>
        <v>116.09037000000001</v>
      </c>
    </row>
    <row r="29" spans="2:8" x14ac:dyDescent="0.25">
      <c r="B29" s="21" t="s">
        <v>9</v>
      </c>
      <c r="C29" s="12">
        <v>880.8</v>
      </c>
      <c r="D29" s="21">
        <v>1.41</v>
      </c>
      <c r="E29" s="13">
        <f t="shared" si="1"/>
        <v>109.85733</v>
      </c>
      <c r="F29" s="12">
        <v>880.8</v>
      </c>
      <c r="G29" s="13">
        <f>(F29-C29)/C29*100</f>
        <v>0</v>
      </c>
      <c r="H29" s="13">
        <f t="shared" si="0"/>
        <v>109.85733</v>
      </c>
    </row>
    <row r="30" spans="2:8" x14ac:dyDescent="0.25">
      <c r="B30" s="21" t="s">
        <v>19</v>
      </c>
      <c r="C30" s="12">
        <v>3056</v>
      </c>
      <c r="D30" s="21">
        <v>1.39</v>
      </c>
      <c r="E30" s="13">
        <f t="shared" si="1"/>
        <v>108.29906999999999</v>
      </c>
      <c r="F30" s="12">
        <v>3056</v>
      </c>
      <c r="G30" s="13">
        <f>(F30-C30)/C30*100</f>
        <v>0</v>
      </c>
      <c r="H30" s="13">
        <f t="shared" si="0"/>
        <v>108.29906999999999</v>
      </c>
    </row>
    <row r="31" spans="2:8" x14ac:dyDescent="0.25">
      <c r="B31" s="21" t="s">
        <v>50</v>
      </c>
      <c r="C31" s="12">
        <v>557.70000000000005</v>
      </c>
      <c r="D31" s="21">
        <v>1.27</v>
      </c>
      <c r="E31" s="13">
        <f t="shared" si="1"/>
        <v>98.949510000000004</v>
      </c>
      <c r="F31" s="12">
        <v>557.70000000000005</v>
      </c>
      <c r="G31" s="13">
        <f>(F31-C31)/C31*100</f>
        <v>0</v>
      </c>
      <c r="H31" s="13">
        <f t="shared" si="0"/>
        <v>98.949510000000004</v>
      </c>
    </row>
    <row r="32" spans="2:8" x14ac:dyDescent="0.25">
      <c r="B32" s="21" t="s">
        <v>11</v>
      </c>
      <c r="C32" s="12">
        <v>2483.35</v>
      </c>
      <c r="D32" s="21">
        <v>1.22</v>
      </c>
      <c r="E32" s="13">
        <f t="shared" si="1"/>
        <v>95.05386</v>
      </c>
      <c r="F32" s="12">
        <v>2483.35</v>
      </c>
      <c r="G32" s="13">
        <f>(F32-C32)/C32*100</f>
        <v>0</v>
      </c>
      <c r="H32" s="13">
        <f t="shared" si="0"/>
        <v>95.05386</v>
      </c>
    </row>
    <row r="33" spans="2:8" x14ac:dyDescent="0.25">
      <c r="B33" s="21" t="s">
        <v>17</v>
      </c>
      <c r="C33" s="12">
        <v>649.75</v>
      </c>
      <c r="D33" s="21">
        <v>1.1599999999999999</v>
      </c>
      <c r="E33" s="13">
        <f t="shared" si="1"/>
        <v>90.379079999999988</v>
      </c>
      <c r="F33" s="12">
        <v>649.75</v>
      </c>
      <c r="G33" s="13">
        <f>(F33-C33)/C33*100</f>
        <v>0</v>
      </c>
      <c r="H33" s="13">
        <f t="shared" si="0"/>
        <v>90.379079999999988</v>
      </c>
    </row>
    <row r="34" spans="2:8" x14ac:dyDescent="0.25">
      <c r="B34" s="21" t="s">
        <v>25</v>
      </c>
      <c r="C34" s="12">
        <v>2637.8</v>
      </c>
      <c r="D34" s="21">
        <v>1.1599999999999999</v>
      </c>
      <c r="E34" s="13">
        <f t="shared" si="1"/>
        <v>90.379079999999988</v>
      </c>
      <c r="F34" s="12">
        <v>2637.8</v>
      </c>
      <c r="G34" s="13">
        <f>(F34-C34)/C34*100</f>
        <v>0</v>
      </c>
      <c r="H34" s="13">
        <f t="shared" si="0"/>
        <v>90.379079999999988</v>
      </c>
    </row>
    <row r="35" spans="2:8" x14ac:dyDescent="0.25">
      <c r="B35" s="21" t="s">
        <v>48</v>
      </c>
      <c r="C35" s="12">
        <v>516.4</v>
      </c>
      <c r="D35" s="21">
        <v>1.1299999999999999</v>
      </c>
      <c r="E35" s="13">
        <f t="shared" si="1"/>
        <v>88.041690000000003</v>
      </c>
      <c r="F35" s="12">
        <v>516.4</v>
      </c>
      <c r="G35" s="13">
        <f>(F35-C35)/C35*100</f>
        <v>0</v>
      </c>
      <c r="H35" s="13">
        <f t="shared" si="0"/>
        <v>88.041690000000003</v>
      </c>
    </row>
    <row r="36" spans="2:8" x14ac:dyDescent="0.25">
      <c r="B36" s="21" t="s">
        <v>40</v>
      </c>
      <c r="C36" s="12">
        <v>140.94999999999999</v>
      </c>
      <c r="D36" s="21">
        <v>1.1000000000000001</v>
      </c>
      <c r="E36" s="13">
        <f t="shared" si="1"/>
        <v>85.704300000000003</v>
      </c>
      <c r="F36" s="12">
        <v>140.94999999999999</v>
      </c>
      <c r="G36" s="13">
        <f>(F36-C36)/C36*100</f>
        <v>0</v>
      </c>
      <c r="H36" s="13">
        <f t="shared" si="0"/>
        <v>85.704300000000003</v>
      </c>
    </row>
    <row r="37" spans="2:8" x14ac:dyDescent="0.25">
      <c r="B37" s="21" t="s">
        <v>37</v>
      </c>
      <c r="C37" s="12">
        <v>143.30000000000001</v>
      </c>
      <c r="D37" s="21">
        <v>1.06</v>
      </c>
      <c r="E37" s="13">
        <f t="shared" si="1"/>
        <v>82.587780000000009</v>
      </c>
      <c r="F37" s="12">
        <v>143.30000000000001</v>
      </c>
      <c r="G37" s="13">
        <f>(F37-C37)/C37*100</f>
        <v>0</v>
      </c>
      <c r="H37" s="13">
        <f t="shared" si="0"/>
        <v>82.587780000000009</v>
      </c>
    </row>
    <row r="38" spans="2:8" x14ac:dyDescent="0.25">
      <c r="B38" s="21" t="s">
        <v>49</v>
      </c>
      <c r="C38" s="12">
        <v>2749.15</v>
      </c>
      <c r="D38" s="21">
        <v>1</v>
      </c>
      <c r="E38" s="13">
        <f t="shared" si="1"/>
        <v>77.912999999999997</v>
      </c>
      <c r="F38" s="12">
        <v>2749.15</v>
      </c>
      <c r="G38" s="13">
        <f>(F38-C38)/C38*100</f>
        <v>0</v>
      </c>
      <c r="H38" s="13">
        <f t="shared" si="0"/>
        <v>77.912999999999997</v>
      </c>
    </row>
    <row r="39" spans="2:8" x14ac:dyDescent="0.25">
      <c r="B39" s="21" t="s">
        <v>21</v>
      </c>
      <c r="C39" s="12">
        <v>3754.85</v>
      </c>
      <c r="D39" s="21">
        <v>0.84</v>
      </c>
      <c r="E39" s="13">
        <f t="shared" si="1"/>
        <v>65.446920000000006</v>
      </c>
      <c r="F39" s="12">
        <v>3754.85</v>
      </c>
      <c r="G39" s="13">
        <f>(F39-C39)/C39*100</f>
        <v>0</v>
      </c>
      <c r="H39" s="13">
        <f t="shared" ref="H39:H70" si="2">E39+((E39*G39)/100)</f>
        <v>65.446920000000006</v>
      </c>
    </row>
    <row r="40" spans="2:8" x14ac:dyDescent="0.25">
      <c r="B40" s="21" t="s">
        <v>52</v>
      </c>
      <c r="C40" s="12">
        <v>705.75</v>
      </c>
      <c r="D40" s="21">
        <v>0.84</v>
      </c>
      <c r="E40" s="13">
        <f t="shared" si="1"/>
        <v>65.446920000000006</v>
      </c>
      <c r="F40" s="12">
        <v>705.75</v>
      </c>
      <c r="G40" s="13">
        <f>(F40-C40)/C40*100</f>
        <v>0</v>
      </c>
      <c r="H40" s="13">
        <f t="shared" si="2"/>
        <v>65.446920000000006</v>
      </c>
    </row>
    <row r="41" spans="2:8" x14ac:dyDescent="0.25">
      <c r="B41" s="21" t="s">
        <v>53</v>
      </c>
      <c r="C41" s="12">
        <v>421.95</v>
      </c>
      <c r="D41" s="21">
        <v>0.84</v>
      </c>
      <c r="E41" s="13">
        <f t="shared" si="1"/>
        <v>65.446920000000006</v>
      </c>
      <c r="F41" s="12">
        <v>421.95</v>
      </c>
      <c r="G41" s="13">
        <f>(F41-C41)/C41*100</f>
        <v>0</v>
      </c>
      <c r="H41" s="13">
        <f t="shared" si="2"/>
        <v>65.446920000000006</v>
      </c>
    </row>
    <row r="42" spans="2:8" x14ac:dyDescent="0.25">
      <c r="B42" s="21" t="s">
        <v>54</v>
      </c>
      <c r="C42" s="12">
        <v>257.95</v>
      </c>
      <c r="D42" s="21">
        <v>0.83</v>
      </c>
      <c r="E42" s="13">
        <f t="shared" si="1"/>
        <v>64.667789999999997</v>
      </c>
      <c r="F42" s="12">
        <v>257.95</v>
      </c>
      <c r="G42" s="13">
        <f>(F42-C42)/C42*100</f>
        <v>0</v>
      </c>
      <c r="H42" s="13">
        <f t="shared" si="2"/>
        <v>64.667789999999997</v>
      </c>
    </row>
    <row r="43" spans="2:8" x14ac:dyDescent="0.25">
      <c r="B43" s="21" t="s">
        <v>15</v>
      </c>
      <c r="C43" s="12">
        <v>891.45</v>
      </c>
      <c r="D43" s="21">
        <v>0.81</v>
      </c>
      <c r="E43" s="13">
        <f t="shared" si="1"/>
        <v>63.109530000000007</v>
      </c>
      <c r="F43" s="12">
        <v>891.45</v>
      </c>
      <c r="G43" s="13">
        <f>(F43-C43)/C43*100</f>
        <v>0</v>
      </c>
      <c r="H43" s="13">
        <f t="shared" si="2"/>
        <v>63.109530000000007</v>
      </c>
    </row>
    <row r="44" spans="2:8" x14ac:dyDescent="0.25">
      <c r="B44" s="21" t="s">
        <v>20</v>
      </c>
      <c r="C44" s="12">
        <v>359.8</v>
      </c>
      <c r="D44" s="21">
        <v>0.61</v>
      </c>
      <c r="E44" s="13">
        <f t="shared" si="1"/>
        <v>47.52693</v>
      </c>
      <c r="F44" s="12">
        <v>359.8</v>
      </c>
      <c r="G44" s="13">
        <f>(F44-C44)/C44*100</f>
        <v>0</v>
      </c>
      <c r="H44" s="13">
        <f t="shared" si="2"/>
        <v>47.52693</v>
      </c>
    </row>
    <row r="45" spans="2:8" x14ac:dyDescent="0.25">
      <c r="B45" s="21" t="s">
        <v>46</v>
      </c>
      <c r="C45" s="12">
        <v>256.89999999999998</v>
      </c>
      <c r="D45" s="21">
        <v>0.61</v>
      </c>
      <c r="E45" s="13">
        <f t="shared" si="1"/>
        <v>47.52693</v>
      </c>
      <c r="F45" s="12">
        <v>256.89999999999998</v>
      </c>
      <c r="G45" s="13">
        <f>(F45-C45)/C45*100</f>
        <v>0</v>
      </c>
      <c r="H45" s="13">
        <f t="shared" si="2"/>
        <v>47.52693</v>
      </c>
    </row>
    <row r="46" spans="2:8" x14ac:dyDescent="0.25">
      <c r="B46" s="21" t="s">
        <v>55</v>
      </c>
      <c r="C46" s="12">
        <v>18815.650000000001</v>
      </c>
      <c r="D46" s="21">
        <v>0.6</v>
      </c>
      <c r="E46" s="13">
        <f t="shared" si="1"/>
        <v>46.747799999999998</v>
      </c>
      <c r="F46" s="12">
        <v>18815.650000000001</v>
      </c>
      <c r="G46" s="13">
        <f>(F46-C46)/C46*100</f>
        <v>0</v>
      </c>
      <c r="H46" s="13">
        <f t="shared" si="2"/>
        <v>46.747799999999998</v>
      </c>
    </row>
    <row r="47" spans="2:8" x14ac:dyDescent="0.25">
      <c r="B47" s="21" t="s">
        <v>56</v>
      </c>
      <c r="C47" s="12">
        <v>135.6</v>
      </c>
      <c r="D47" s="21">
        <v>0.56999999999999995</v>
      </c>
      <c r="E47" s="13">
        <f t="shared" si="1"/>
        <v>44.410409999999999</v>
      </c>
      <c r="F47" s="12">
        <v>135.6</v>
      </c>
      <c r="G47" s="13">
        <f>(F47-C47)/C47*100</f>
        <v>0</v>
      </c>
      <c r="H47" s="13">
        <f t="shared" si="2"/>
        <v>44.410409999999999</v>
      </c>
    </row>
    <row r="48" spans="2:8" x14ac:dyDescent="0.25">
      <c r="B48" s="21" t="s">
        <v>8</v>
      </c>
      <c r="C48" s="12">
        <v>202.15</v>
      </c>
      <c r="D48" s="21">
        <v>0.55000000000000004</v>
      </c>
      <c r="E48" s="13">
        <f t="shared" si="1"/>
        <v>42.852150000000002</v>
      </c>
      <c r="F48" s="12">
        <v>202.15</v>
      </c>
      <c r="G48" s="13">
        <f>(F48-C48)/C48*100</f>
        <v>0</v>
      </c>
      <c r="H48" s="13">
        <f t="shared" si="2"/>
        <v>42.852150000000002</v>
      </c>
    </row>
    <row r="49" spans="2:8" x14ac:dyDescent="0.25">
      <c r="B49" s="21" t="s">
        <v>14</v>
      </c>
      <c r="C49" s="12">
        <v>165.2</v>
      </c>
      <c r="D49" s="21">
        <v>0.54</v>
      </c>
      <c r="E49" s="13">
        <f t="shared" si="1"/>
        <v>42.073020000000007</v>
      </c>
      <c r="F49" s="12">
        <v>165.2</v>
      </c>
      <c r="G49" s="13">
        <f>(F49-C49)/C49*100</f>
        <v>0</v>
      </c>
      <c r="H49" s="13">
        <f t="shared" si="2"/>
        <v>42.073020000000007</v>
      </c>
    </row>
    <row r="50" spans="2:8" x14ac:dyDescent="0.25">
      <c r="B50" s="21" t="s">
        <v>12</v>
      </c>
      <c r="C50" s="12">
        <v>151.19999999999999</v>
      </c>
      <c r="D50" s="21">
        <v>0.52</v>
      </c>
      <c r="E50" s="13">
        <f t="shared" si="1"/>
        <v>40.514760000000003</v>
      </c>
      <c r="F50" s="12">
        <v>151.19999999999999</v>
      </c>
      <c r="G50" s="13">
        <f>(F50-C50)/C50*100</f>
        <v>0</v>
      </c>
      <c r="H50" s="13">
        <f t="shared" si="2"/>
        <v>40.514760000000003</v>
      </c>
    </row>
    <row r="51" spans="2:8" x14ac:dyDescent="0.25">
      <c r="B51" s="21" t="s">
        <v>7</v>
      </c>
      <c r="C51" s="12">
        <v>1344</v>
      </c>
      <c r="D51" s="21">
        <v>0.45</v>
      </c>
      <c r="E51" s="13">
        <f t="shared" si="1"/>
        <v>35.060850000000002</v>
      </c>
      <c r="F51" s="12">
        <v>1344</v>
      </c>
      <c r="G51" s="13">
        <f>(F51-C51)/C51*100</f>
        <v>0</v>
      </c>
      <c r="H51" s="13">
        <f t="shared" si="2"/>
        <v>35.060850000000002</v>
      </c>
    </row>
    <row r="52" spans="2:8" x14ac:dyDescent="0.25">
      <c r="B52" s="21" t="s">
        <v>45</v>
      </c>
      <c r="C52" s="12">
        <v>68.25</v>
      </c>
      <c r="D52" s="21">
        <v>0.43</v>
      </c>
      <c r="E52" s="13">
        <f t="shared" si="1"/>
        <v>33.502589999999998</v>
      </c>
      <c r="F52" s="12">
        <v>68.25</v>
      </c>
      <c r="G52" s="13">
        <f>(F52-C52)/C52*100</f>
        <v>0</v>
      </c>
      <c r="H52" s="13">
        <f t="shared" si="2"/>
        <v>33.502589999999998</v>
      </c>
    </row>
    <row r="53" spans="2:8" x14ac:dyDescent="0.25">
      <c r="B53" s="21" t="s">
        <v>26</v>
      </c>
      <c r="C53" s="12">
        <v>80.75</v>
      </c>
      <c r="D53" s="21">
        <v>0.38</v>
      </c>
      <c r="E53" s="13">
        <f t="shared" si="1"/>
        <v>29.606939999999998</v>
      </c>
      <c r="F53" s="12">
        <v>80.75</v>
      </c>
      <c r="G53" s="13">
        <f>(F53-C53)/C53*100</f>
        <v>0</v>
      </c>
      <c r="H53" s="13">
        <f t="shared" si="2"/>
        <v>29.606939999999998</v>
      </c>
    </row>
    <row r="54" spans="2:8" x14ac:dyDescent="0.25">
      <c r="B54" s="21" t="s">
        <v>57</v>
      </c>
      <c r="C54" s="12">
        <v>88.95</v>
      </c>
      <c r="D54" s="21">
        <v>0.35</v>
      </c>
      <c r="E54" s="13">
        <f t="shared" si="1"/>
        <v>27.269549999999999</v>
      </c>
      <c r="F54" s="12">
        <v>88.95</v>
      </c>
      <c r="G54" s="13">
        <f>(F54-C54)/C54*100</f>
        <v>0</v>
      </c>
      <c r="H54" s="13">
        <f t="shared" si="2"/>
        <v>27.269549999999999</v>
      </c>
    </row>
    <row r="55" spans="2:8" x14ac:dyDescent="0.25">
      <c r="B55" s="21" t="s">
        <v>39</v>
      </c>
      <c r="C55" s="12">
        <v>112.8</v>
      </c>
      <c r="D55" s="21">
        <v>0.3</v>
      </c>
      <c r="E55" s="13">
        <f t="shared" si="1"/>
        <v>23.373899999999999</v>
      </c>
      <c r="F55" s="12">
        <v>112.8</v>
      </c>
      <c r="G55" s="13">
        <f>(F55-C55)/C55*100</f>
        <v>0</v>
      </c>
      <c r="H55" s="13">
        <f t="shared" si="2"/>
        <v>23.373899999999999</v>
      </c>
    </row>
    <row r="56" spans="2:8" x14ac:dyDescent="0.25">
      <c r="B56" s="21" t="s">
        <v>16</v>
      </c>
      <c r="C56" s="12">
        <v>138</v>
      </c>
      <c r="D56" s="21">
        <v>0.28000000000000003</v>
      </c>
      <c r="E56" s="13">
        <f t="shared" si="1"/>
        <v>21.815640000000002</v>
      </c>
      <c r="F56" s="12">
        <v>138</v>
      </c>
      <c r="G56" s="13">
        <f>(F56-C56)/C56*100</f>
        <v>0</v>
      </c>
      <c r="H56" s="13">
        <f t="shared" si="2"/>
        <v>21.815640000000002</v>
      </c>
    </row>
    <row r="57" spans="2:8" ht="21" customHeight="1" x14ac:dyDescent="0.35">
      <c r="B57" s="13"/>
      <c r="C57" s="13"/>
      <c r="D57" s="13">
        <f>SUM(D7:D56)</f>
        <v>99.979999999999961</v>
      </c>
      <c r="E57" s="14">
        <v>7791.3</v>
      </c>
      <c r="F57" s="15"/>
      <c r="G57" s="16"/>
      <c r="H57" s="14">
        <f>SUM(H7:H56)</f>
        <v>7789.7417399999995</v>
      </c>
    </row>
    <row r="58" spans="2:8" ht="42" x14ac:dyDescent="0.35">
      <c r="B58" s="17"/>
      <c r="C58" s="17"/>
      <c r="D58" s="17"/>
      <c r="E58" s="18" t="s">
        <v>4</v>
      </c>
      <c r="F58" s="19"/>
      <c r="G58" s="20"/>
      <c r="H58" s="18" t="s">
        <v>5</v>
      </c>
    </row>
  </sheetData>
  <autoFilter ref="B6:H58"/>
  <sortState ref="B7:H56">
    <sortCondition descending="1" ref="D7:D56"/>
  </sortState>
  <pageMargins left="0.7" right="0.7" top="0.75" bottom="0.75" header="0.3" footer="0.3"/>
  <pageSetup orientation="portrait" horizontalDpi="200" verticalDpi="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58"/>
  <sheetViews>
    <sheetView workbookViewId="0">
      <selection activeCell="F7" sqref="F7:F56"/>
    </sheetView>
  </sheetViews>
  <sheetFormatPr defaultRowHeight="15" x14ac:dyDescent="0.25"/>
  <cols>
    <col min="2" max="2" width="26.85546875" customWidth="1"/>
    <col min="3" max="3" width="8" customWidth="1"/>
    <col min="5" max="5" width="17.7109375" customWidth="1"/>
    <col min="6" max="6" width="12.140625" customWidth="1"/>
    <col min="7" max="7" width="8.140625" bestFit="1" customWidth="1"/>
    <col min="8" max="8" width="18" customWidth="1"/>
  </cols>
  <sheetData>
    <row r="2" spans="2:8" x14ac:dyDescent="0.25">
      <c r="B2" s="1"/>
      <c r="C2" s="2"/>
      <c r="D2" s="2"/>
      <c r="E2" s="2"/>
      <c r="F2" s="2"/>
      <c r="G2" s="2"/>
      <c r="H2" s="3"/>
    </row>
    <row r="3" spans="2:8" x14ac:dyDescent="0.25">
      <c r="B3" s="4"/>
      <c r="C3" s="5"/>
      <c r="D3" s="5"/>
      <c r="E3" s="5"/>
      <c r="F3" s="5"/>
      <c r="G3" s="5"/>
      <c r="H3" s="6"/>
    </row>
    <row r="4" spans="2:8" x14ac:dyDescent="0.25">
      <c r="B4" s="4"/>
      <c r="C4" s="5"/>
      <c r="D4" s="5"/>
      <c r="E4" s="5"/>
      <c r="F4" s="5"/>
      <c r="G4" s="5"/>
      <c r="H4" s="6"/>
    </row>
    <row r="5" spans="2:8" x14ac:dyDescent="0.25">
      <c r="B5" s="7"/>
      <c r="C5" s="8"/>
      <c r="D5" s="8"/>
      <c r="E5" s="8"/>
      <c r="F5" s="8"/>
      <c r="G5" s="8"/>
      <c r="H5" s="9"/>
    </row>
    <row r="6" spans="2:8" ht="37.5" x14ac:dyDescent="0.3">
      <c r="B6" s="10" t="s">
        <v>0</v>
      </c>
      <c r="C6" s="10" t="s">
        <v>6</v>
      </c>
      <c r="D6" s="10" t="s">
        <v>1</v>
      </c>
      <c r="E6" s="10" t="s">
        <v>2</v>
      </c>
      <c r="F6" s="11" t="s">
        <v>3</v>
      </c>
      <c r="G6" s="10" t="s">
        <v>51</v>
      </c>
      <c r="H6" s="10" t="s">
        <v>2</v>
      </c>
    </row>
    <row r="7" spans="2:8" x14ac:dyDescent="0.25">
      <c r="B7" s="21" t="s">
        <v>30</v>
      </c>
      <c r="C7" s="12">
        <v>1105.5</v>
      </c>
      <c r="D7" s="21">
        <v>7.78</v>
      </c>
      <c r="E7" s="13">
        <f>7791.3*D7/100</f>
        <v>606.16314000000011</v>
      </c>
      <c r="F7" s="12">
        <f>C7*0.9</f>
        <v>994.95</v>
      </c>
      <c r="G7" s="13">
        <f>(F7-C7)/C7*100</f>
        <v>-9.9999999999999964</v>
      </c>
      <c r="H7" s="13">
        <f t="shared" ref="H7:H56" si="0">E7+((E7*G7)/100)</f>
        <v>545.54682600000012</v>
      </c>
    </row>
    <row r="8" spans="2:8" x14ac:dyDescent="0.25">
      <c r="B8" s="21" t="s">
        <v>24</v>
      </c>
      <c r="C8" s="12">
        <v>1070.5</v>
      </c>
      <c r="D8" s="21">
        <v>7.55</v>
      </c>
      <c r="E8" s="13">
        <f t="shared" ref="E8:E56" si="1">7791.3*D8/100</f>
        <v>588.24315000000001</v>
      </c>
      <c r="F8" s="12">
        <f t="shared" ref="F8:F56" si="2">C8*0.9</f>
        <v>963.45</v>
      </c>
      <c r="G8" s="13">
        <f>(F8-C8)/C8*100</f>
        <v>-9.9999999999999964</v>
      </c>
      <c r="H8" s="13">
        <f t="shared" si="0"/>
        <v>529.41883500000006</v>
      </c>
    </row>
    <row r="9" spans="2:8" x14ac:dyDescent="0.25">
      <c r="B9" s="21" t="s">
        <v>23</v>
      </c>
      <c r="C9" s="12">
        <v>1216.7</v>
      </c>
      <c r="D9" s="21">
        <v>7.03</v>
      </c>
      <c r="E9" s="13">
        <f t="shared" si="1"/>
        <v>547.72838999999999</v>
      </c>
      <c r="F9" s="12">
        <f t="shared" si="2"/>
        <v>1095.03</v>
      </c>
      <c r="G9" s="13">
        <f>(F9-C9)/C9*100</f>
        <v>-10.000000000000005</v>
      </c>
      <c r="H9" s="13">
        <f t="shared" si="0"/>
        <v>492.95555099999996</v>
      </c>
    </row>
    <row r="10" spans="2:8" x14ac:dyDescent="0.25">
      <c r="B10" s="21" t="s">
        <v>31</v>
      </c>
      <c r="C10" s="12">
        <v>325.10000000000002</v>
      </c>
      <c r="D10" s="21">
        <v>6.49</v>
      </c>
      <c r="E10" s="13">
        <f t="shared" si="1"/>
        <v>505.65537000000006</v>
      </c>
      <c r="F10" s="12">
        <f t="shared" si="2"/>
        <v>292.59000000000003</v>
      </c>
      <c r="G10" s="13">
        <f>(F10-C10)/C10*100</f>
        <v>-9.9999999999999964</v>
      </c>
      <c r="H10" s="13">
        <f t="shared" si="0"/>
        <v>455.08983300000006</v>
      </c>
    </row>
    <row r="11" spans="2:8" x14ac:dyDescent="0.25">
      <c r="B11" s="21" t="s">
        <v>41</v>
      </c>
      <c r="C11" s="12">
        <v>995.3</v>
      </c>
      <c r="D11" s="21">
        <v>5.91</v>
      </c>
      <c r="E11" s="13">
        <f t="shared" si="1"/>
        <v>460.46582999999998</v>
      </c>
      <c r="F11" s="12">
        <f t="shared" si="2"/>
        <v>895.77</v>
      </c>
      <c r="G11" s="13">
        <f>(F11-C11)/C11*100</f>
        <v>-9.9999999999999982</v>
      </c>
      <c r="H11" s="13">
        <f t="shared" si="0"/>
        <v>414.41924699999998</v>
      </c>
    </row>
    <row r="12" spans="2:8" x14ac:dyDescent="0.25">
      <c r="B12" s="21" t="s">
        <v>28</v>
      </c>
      <c r="C12" s="12">
        <v>255.55</v>
      </c>
      <c r="D12" s="21">
        <v>5.36</v>
      </c>
      <c r="E12" s="13">
        <f t="shared" si="1"/>
        <v>417.61368000000004</v>
      </c>
      <c r="F12" s="12">
        <f t="shared" si="2"/>
        <v>229.995</v>
      </c>
      <c r="G12" s="13">
        <f>(F12-C12)/C12*100</f>
        <v>-10.000000000000002</v>
      </c>
      <c r="H12" s="13">
        <f t="shared" si="0"/>
        <v>375.85231200000004</v>
      </c>
    </row>
    <row r="13" spans="2:8" x14ac:dyDescent="0.25">
      <c r="B13" s="21" t="s">
        <v>47</v>
      </c>
      <c r="C13" s="12">
        <v>2369.6</v>
      </c>
      <c r="D13" s="21">
        <v>4.43</v>
      </c>
      <c r="E13" s="13">
        <f t="shared" si="1"/>
        <v>345.15458999999993</v>
      </c>
      <c r="F13" s="12">
        <f t="shared" si="2"/>
        <v>2132.64</v>
      </c>
      <c r="G13" s="13">
        <f>(F13-C13)/C13*100</f>
        <v>-10.000000000000002</v>
      </c>
      <c r="H13" s="13">
        <f t="shared" si="0"/>
        <v>310.63913099999991</v>
      </c>
    </row>
    <row r="14" spans="2:8" x14ac:dyDescent="0.25">
      <c r="B14" s="21" t="s">
        <v>33</v>
      </c>
      <c r="C14" s="12">
        <v>1255.95</v>
      </c>
      <c r="D14" s="21">
        <v>3.68</v>
      </c>
      <c r="E14" s="13">
        <f t="shared" si="1"/>
        <v>286.71983999999998</v>
      </c>
      <c r="F14" s="12">
        <f t="shared" si="2"/>
        <v>1130.355</v>
      </c>
      <c r="G14" s="13">
        <f>(F14-C14)/C14*100</f>
        <v>-10.000000000000002</v>
      </c>
      <c r="H14" s="13">
        <f t="shared" si="0"/>
        <v>258.04785599999997</v>
      </c>
    </row>
    <row r="15" spans="2:8" x14ac:dyDescent="0.25">
      <c r="B15" s="21" t="s">
        <v>43</v>
      </c>
      <c r="C15" s="12">
        <v>799.1</v>
      </c>
      <c r="D15" s="21">
        <v>3.15</v>
      </c>
      <c r="E15" s="13">
        <f t="shared" si="1"/>
        <v>245.42595</v>
      </c>
      <c r="F15" s="12">
        <f t="shared" si="2"/>
        <v>719.19</v>
      </c>
      <c r="G15" s="13">
        <f>(F15-C15)/C15*100</f>
        <v>-9.9999999999999964</v>
      </c>
      <c r="H15" s="13">
        <f t="shared" si="0"/>
        <v>220.88335499999999</v>
      </c>
    </row>
    <row r="16" spans="2:8" x14ac:dyDescent="0.25">
      <c r="B16" s="21" t="s">
        <v>44</v>
      </c>
      <c r="C16" s="12">
        <v>377.05</v>
      </c>
      <c r="D16" s="21">
        <v>2.67</v>
      </c>
      <c r="E16" s="13">
        <f t="shared" si="1"/>
        <v>208.02771000000001</v>
      </c>
      <c r="F16" s="12">
        <f t="shared" si="2"/>
        <v>339.34500000000003</v>
      </c>
      <c r="G16" s="13">
        <f>(F16-C16)/C16*100</f>
        <v>-9.9999999999999947</v>
      </c>
      <c r="H16" s="13">
        <f t="shared" si="0"/>
        <v>187.22493900000003</v>
      </c>
    </row>
    <row r="17" spans="2:8" x14ac:dyDescent="0.25">
      <c r="B17" s="21" t="s">
        <v>10</v>
      </c>
      <c r="C17" s="12">
        <v>438.4</v>
      </c>
      <c r="D17" s="21">
        <v>2.65</v>
      </c>
      <c r="E17" s="13">
        <f t="shared" si="1"/>
        <v>206.46944999999999</v>
      </c>
      <c r="F17" s="12">
        <f t="shared" si="2"/>
        <v>394.56</v>
      </c>
      <c r="G17" s="13">
        <f>(F17-C17)/C17*100</f>
        <v>-9.9999999999999947</v>
      </c>
      <c r="H17" s="13">
        <f t="shared" si="0"/>
        <v>185.82250500000001</v>
      </c>
    </row>
    <row r="18" spans="2:8" x14ac:dyDescent="0.25">
      <c r="B18" s="21" t="s">
        <v>32</v>
      </c>
      <c r="C18" s="12">
        <v>705.3</v>
      </c>
      <c r="D18" s="21">
        <v>2.61</v>
      </c>
      <c r="E18" s="13">
        <f t="shared" si="1"/>
        <v>203.35292999999999</v>
      </c>
      <c r="F18" s="12">
        <f t="shared" si="2"/>
        <v>634.77</v>
      </c>
      <c r="G18" s="13">
        <f>(F18-C18)/C18*100</f>
        <v>-9.9999999999999964</v>
      </c>
      <c r="H18" s="13">
        <f t="shared" si="0"/>
        <v>183.01763699999998</v>
      </c>
    </row>
    <row r="19" spans="2:8" x14ac:dyDescent="0.25">
      <c r="B19" s="21" t="s">
        <v>42</v>
      </c>
      <c r="C19" s="12">
        <v>220.7</v>
      </c>
      <c r="D19" s="21">
        <v>2.4500000000000002</v>
      </c>
      <c r="E19" s="13">
        <f t="shared" si="1"/>
        <v>190.88685000000001</v>
      </c>
      <c r="F19" s="12">
        <f t="shared" si="2"/>
        <v>198.63</v>
      </c>
      <c r="G19" s="13">
        <f>(F19-C19)/C19*100</f>
        <v>-9.9999999999999982</v>
      </c>
      <c r="H19" s="13">
        <f t="shared" si="0"/>
        <v>171.79816500000001</v>
      </c>
    </row>
    <row r="20" spans="2:8" x14ac:dyDescent="0.25">
      <c r="B20" s="21" t="s">
        <v>27</v>
      </c>
      <c r="C20" s="12">
        <v>859</v>
      </c>
      <c r="D20" s="21">
        <v>2.16</v>
      </c>
      <c r="E20" s="13">
        <f t="shared" si="1"/>
        <v>168.29208000000003</v>
      </c>
      <c r="F20" s="12">
        <f t="shared" si="2"/>
        <v>773.1</v>
      </c>
      <c r="G20" s="13">
        <f>(F20-C20)/C20*100</f>
        <v>-9.9999999999999982</v>
      </c>
      <c r="H20" s="13">
        <f t="shared" si="0"/>
        <v>151.46287200000003</v>
      </c>
    </row>
    <row r="21" spans="2:8" x14ac:dyDescent="0.25">
      <c r="B21" s="21" t="s">
        <v>36</v>
      </c>
      <c r="C21" s="12">
        <v>4580.6499999999996</v>
      </c>
      <c r="D21" s="21">
        <v>2.16</v>
      </c>
      <c r="E21" s="13">
        <f t="shared" si="1"/>
        <v>168.29208000000003</v>
      </c>
      <c r="F21" s="12">
        <f t="shared" si="2"/>
        <v>4122.585</v>
      </c>
      <c r="G21" s="13">
        <f>(F21-C21)/C21*100</f>
        <v>-9.9999999999999929</v>
      </c>
      <c r="H21" s="13">
        <f t="shared" si="0"/>
        <v>151.46287200000003</v>
      </c>
    </row>
    <row r="22" spans="2:8" x14ac:dyDescent="0.25">
      <c r="B22" s="21" t="s">
        <v>35</v>
      </c>
      <c r="C22" s="12">
        <v>1242.5</v>
      </c>
      <c r="D22" s="21">
        <v>2.0699999999999998</v>
      </c>
      <c r="E22" s="13">
        <f t="shared" si="1"/>
        <v>161.27991</v>
      </c>
      <c r="F22" s="12">
        <f t="shared" si="2"/>
        <v>1118.25</v>
      </c>
      <c r="G22" s="13">
        <f>(F22-C22)/C22*100</f>
        <v>-10</v>
      </c>
      <c r="H22" s="13">
        <f t="shared" si="0"/>
        <v>145.15191899999999</v>
      </c>
    </row>
    <row r="23" spans="2:8" x14ac:dyDescent="0.25">
      <c r="B23" s="21" t="s">
        <v>22</v>
      </c>
      <c r="C23" s="12">
        <v>845.95</v>
      </c>
      <c r="D23" s="21">
        <v>1.68</v>
      </c>
      <c r="E23" s="13">
        <f t="shared" si="1"/>
        <v>130.89384000000001</v>
      </c>
      <c r="F23" s="12">
        <f t="shared" si="2"/>
        <v>761.35500000000002</v>
      </c>
      <c r="G23" s="13">
        <f>(F23-C23)/C23*100</f>
        <v>-10.000000000000004</v>
      </c>
      <c r="H23" s="13">
        <f t="shared" si="0"/>
        <v>117.804456</v>
      </c>
    </row>
    <row r="24" spans="2:8" x14ac:dyDescent="0.25">
      <c r="B24" s="21" t="s">
        <v>13</v>
      </c>
      <c r="C24" s="12">
        <v>326.8</v>
      </c>
      <c r="D24" s="21">
        <v>1.66</v>
      </c>
      <c r="E24" s="13">
        <f t="shared" si="1"/>
        <v>129.33557999999999</v>
      </c>
      <c r="F24" s="12">
        <f t="shared" si="2"/>
        <v>294.12</v>
      </c>
      <c r="G24" s="13">
        <f>(F24-C24)/C24*100</f>
        <v>-10.000000000000002</v>
      </c>
      <c r="H24" s="13">
        <f t="shared" si="0"/>
        <v>116.40202199999999</v>
      </c>
    </row>
    <row r="25" spans="2:8" x14ac:dyDescent="0.25">
      <c r="B25" s="21" t="s">
        <v>29</v>
      </c>
      <c r="C25" s="12">
        <v>934.2</v>
      </c>
      <c r="D25" s="21">
        <v>1.66</v>
      </c>
      <c r="E25" s="13">
        <f t="shared" si="1"/>
        <v>129.33557999999999</v>
      </c>
      <c r="F25" s="12">
        <f t="shared" si="2"/>
        <v>840.78000000000009</v>
      </c>
      <c r="G25" s="13">
        <f>(F25-C25)/C25*100</f>
        <v>-9.9999999999999947</v>
      </c>
      <c r="H25" s="13">
        <f t="shared" si="0"/>
        <v>116.402022</v>
      </c>
    </row>
    <row r="26" spans="2:8" x14ac:dyDescent="0.25">
      <c r="B26" s="21" t="s">
        <v>34</v>
      </c>
      <c r="C26" s="12">
        <v>1795.15</v>
      </c>
      <c r="D26" s="21">
        <v>1.56</v>
      </c>
      <c r="E26" s="13">
        <f t="shared" si="1"/>
        <v>121.54428</v>
      </c>
      <c r="F26" s="12">
        <f t="shared" si="2"/>
        <v>1615.6350000000002</v>
      </c>
      <c r="G26" s="13">
        <f>(F26-C26)/C26*100</f>
        <v>-9.9999999999999929</v>
      </c>
      <c r="H26" s="13">
        <f t="shared" si="0"/>
        <v>109.389852</v>
      </c>
    </row>
    <row r="27" spans="2:8" x14ac:dyDescent="0.25">
      <c r="B27" s="21" t="s">
        <v>38</v>
      </c>
      <c r="C27" s="12">
        <v>238.05</v>
      </c>
      <c r="D27" s="21">
        <v>1.53</v>
      </c>
      <c r="E27" s="13">
        <f t="shared" si="1"/>
        <v>119.20689</v>
      </c>
      <c r="F27" s="12">
        <f t="shared" si="2"/>
        <v>214.245</v>
      </c>
      <c r="G27" s="13">
        <f>(F27-C27)/C27*100</f>
        <v>-10.000000000000002</v>
      </c>
      <c r="H27" s="13">
        <f t="shared" si="0"/>
        <v>107.28620100000001</v>
      </c>
    </row>
    <row r="28" spans="2:8" x14ac:dyDescent="0.25">
      <c r="B28" s="21" t="s">
        <v>18</v>
      </c>
      <c r="C28" s="12">
        <v>330.2</v>
      </c>
      <c r="D28" s="21">
        <v>1.49</v>
      </c>
      <c r="E28" s="13">
        <f t="shared" si="1"/>
        <v>116.09037000000001</v>
      </c>
      <c r="F28" s="12">
        <f t="shared" si="2"/>
        <v>297.18</v>
      </c>
      <c r="G28" s="13">
        <f>(F28-C28)/C28*100</f>
        <v>-9.9999999999999947</v>
      </c>
      <c r="H28" s="13">
        <f t="shared" si="0"/>
        <v>104.48133300000001</v>
      </c>
    </row>
    <row r="29" spans="2:8" x14ac:dyDescent="0.25">
      <c r="B29" s="21" t="s">
        <v>9</v>
      </c>
      <c r="C29" s="12">
        <v>880.8</v>
      </c>
      <c r="D29" s="21">
        <v>1.41</v>
      </c>
      <c r="E29" s="13">
        <f t="shared" si="1"/>
        <v>109.85733</v>
      </c>
      <c r="F29" s="12">
        <f t="shared" si="2"/>
        <v>792.72</v>
      </c>
      <c r="G29" s="13">
        <f>(F29-C29)/C29*100</f>
        <v>-9.9999999999999929</v>
      </c>
      <c r="H29" s="13">
        <f t="shared" si="0"/>
        <v>98.871597000000008</v>
      </c>
    </row>
    <row r="30" spans="2:8" x14ac:dyDescent="0.25">
      <c r="B30" s="21" t="s">
        <v>19</v>
      </c>
      <c r="C30" s="12">
        <v>3056</v>
      </c>
      <c r="D30" s="21">
        <v>1.39</v>
      </c>
      <c r="E30" s="13">
        <f t="shared" si="1"/>
        <v>108.29906999999999</v>
      </c>
      <c r="F30" s="12">
        <f t="shared" si="2"/>
        <v>2750.4</v>
      </c>
      <c r="G30" s="13">
        <f>(F30-C30)/C30*100</f>
        <v>-9.9999999999999964</v>
      </c>
      <c r="H30" s="13">
        <f t="shared" si="0"/>
        <v>97.469162999999995</v>
      </c>
    </row>
    <row r="31" spans="2:8" x14ac:dyDescent="0.25">
      <c r="B31" s="21" t="s">
        <v>50</v>
      </c>
      <c r="C31" s="12">
        <v>557.70000000000005</v>
      </c>
      <c r="D31" s="21">
        <v>1.27</v>
      </c>
      <c r="E31" s="13">
        <f t="shared" si="1"/>
        <v>98.949510000000004</v>
      </c>
      <c r="F31" s="12">
        <f t="shared" si="2"/>
        <v>501.93000000000006</v>
      </c>
      <c r="G31" s="13">
        <f>(F31-C31)/C31*100</f>
        <v>-9.9999999999999964</v>
      </c>
      <c r="H31" s="13">
        <f t="shared" si="0"/>
        <v>89.054559000000012</v>
      </c>
    </row>
    <row r="32" spans="2:8" x14ac:dyDescent="0.25">
      <c r="B32" s="21" t="s">
        <v>11</v>
      </c>
      <c r="C32" s="12">
        <v>2483.35</v>
      </c>
      <c r="D32" s="21">
        <v>1.22</v>
      </c>
      <c r="E32" s="13">
        <f t="shared" si="1"/>
        <v>95.05386</v>
      </c>
      <c r="F32" s="12">
        <f t="shared" si="2"/>
        <v>2235.0149999999999</v>
      </c>
      <c r="G32" s="13">
        <f>(F32-C32)/C32*100</f>
        <v>-10.000000000000002</v>
      </c>
      <c r="H32" s="13">
        <f t="shared" si="0"/>
        <v>85.548473999999999</v>
      </c>
    </row>
    <row r="33" spans="2:8" x14ac:dyDescent="0.25">
      <c r="B33" s="21" t="s">
        <v>17</v>
      </c>
      <c r="C33" s="12">
        <v>649.75</v>
      </c>
      <c r="D33" s="21">
        <v>1.1599999999999999</v>
      </c>
      <c r="E33" s="13">
        <f t="shared" si="1"/>
        <v>90.379079999999988</v>
      </c>
      <c r="F33" s="12">
        <f t="shared" si="2"/>
        <v>584.77499999999998</v>
      </c>
      <c r="G33" s="13">
        <f>(F33-C33)/C33*100</f>
        <v>-10.000000000000004</v>
      </c>
      <c r="H33" s="13">
        <f t="shared" si="0"/>
        <v>81.341171999999986</v>
      </c>
    </row>
    <row r="34" spans="2:8" x14ac:dyDescent="0.25">
      <c r="B34" s="21" t="s">
        <v>25</v>
      </c>
      <c r="C34" s="12">
        <v>2637.8</v>
      </c>
      <c r="D34" s="21">
        <v>1.1599999999999999</v>
      </c>
      <c r="E34" s="13">
        <f t="shared" si="1"/>
        <v>90.379079999999988</v>
      </c>
      <c r="F34" s="12">
        <f t="shared" si="2"/>
        <v>2374.0200000000004</v>
      </c>
      <c r="G34" s="13">
        <f>(F34-C34)/C34*100</f>
        <v>-9.9999999999999893</v>
      </c>
      <c r="H34" s="13">
        <f t="shared" si="0"/>
        <v>81.341172</v>
      </c>
    </row>
    <row r="35" spans="2:8" x14ac:dyDescent="0.25">
      <c r="B35" s="21" t="s">
        <v>48</v>
      </c>
      <c r="C35" s="12">
        <v>516.4</v>
      </c>
      <c r="D35" s="21">
        <v>1.1299999999999999</v>
      </c>
      <c r="E35" s="13">
        <f t="shared" si="1"/>
        <v>88.041690000000003</v>
      </c>
      <c r="F35" s="12">
        <f t="shared" si="2"/>
        <v>464.76</v>
      </c>
      <c r="G35" s="13">
        <f>(F35-C35)/C35*100</f>
        <v>-9.9999999999999982</v>
      </c>
      <c r="H35" s="13">
        <f t="shared" si="0"/>
        <v>79.237521000000001</v>
      </c>
    </row>
    <row r="36" spans="2:8" x14ac:dyDescent="0.25">
      <c r="B36" s="21" t="s">
        <v>40</v>
      </c>
      <c r="C36" s="12">
        <v>140.94999999999999</v>
      </c>
      <c r="D36" s="21">
        <v>1.1000000000000001</v>
      </c>
      <c r="E36" s="13">
        <f t="shared" si="1"/>
        <v>85.704300000000003</v>
      </c>
      <c r="F36" s="12">
        <f t="shared" si="2"/>
        <v>126.85499999999999</v>
      </c>
      <c r="G36" s="13">
        <f>(F36-C36)/C36*100</f>
        <v>-10</v>
      </c>
      <c r="H36" s="13">
        <f t="shared" si="0"/>
        <v>77.133870000000002</v>
      </c>
    </row>
    <row r="37" spans="2:8" x14ac:dyDescent="0.25">
      <c r="B37" s="21" t="s">
        <v>37</v>
      </c>
      <c r="C37" s="12">
        <v>143.30000000000001</v>
      </c>
      <c r="D37" s="21">
        <v>1.06</v>
      </c>
      <c r="E37" s="13">
        <f t="shared" si="1"/>
        <v>82.587780000000009</v>
      </c>
      <c r="F37" s="12">
        <f t="shared" si="2"/>
        <v>128.97000000000003</v>
      </c>
      <c r="G37" s="13">
        <f>(F37-C37)/C37*100</f>
        <v>-9.9999999999999876</v>
      </c>
      <c r="H37" s="13">
        <f t="shared" si="0"/>
        <v>74.329002000000017</v>
      </c>
    </row>
    <row r="38" spans="2:8" x14ac:dyDescent="0.25">
      <c r="B38" s="21" t="s">
        <v>49</v>
      </c>
      <c r="C38" s="12">
        <v>2749.15</v>
      </c>
      <c r="D38" s="21">
        <v>1</v>
      </c>
      <c r="E38" s="13">
        <f t="shared" si="1"/>
        <v>77.912999999999997</v>
      </c>
      <c r="F38" s="12">
        <f t="shared" si="2"/>
        <v>2474.2350000000001</v>
      </c>
      <c r="G38" s="13">
        <f>(F38-C38)/C38*100</f>
        <v>-9.9999999999999982</v>
      </c>
      <c r="H38" s="13">
        <f t="shared" si="0"/>
        <v>70.121700000000004</v>
      </c>
    </row>
    <row r="39" spans="2:8" x14ac:dyDescent="0.25">
      <c r="B39" s="21" t="s">
        <v>21</v>
      </c>
      <c r="C39" s="12">
        <v>3754.85</v>
      </c>
      <c r="D39" s="21">
        <v>0.84</v>
      </c>
      <c r="E39" s="13">
        <f t="shared" si="1"/>
        <v>65.446920000000006</v>
      </c>
      <c r="F39" s="12">
        <f t="shared" si="2"/>
        <v>3379.3649999999998</v>
      </c>
      <c r="G39" s="13">
        <f>(F39-C39)/C39*100</f>
        <v>-10.000000000000004</v>
      </c>
      <c r="H39" s="13">
        <f t="shared" si="0"/>
        <v>58.902228000000001</v>
      </c>
    </row>
    <row r="40" spans="2:8" x14ac:dyDescent="0.25">
      <c r="B40" s="21" t="s">
        <v>52</v>
      </c>
      <c r="C40" s="12">
        <v>705.75</v>
      </c>
      <c r="D40" s="21">
        <v>0.84</v>
      </c>
      <c r="E40" s="13">
        <f t="shared" si="1"/>
        <v>65.446920000000006</v>
      </c>
      <c r="F40" s="12">
        <f t="shared" si="2"/>
        <v>635.17500000000007</v>
      </c>
      <c r="G40" s="13">
        <f>(F40-C40)/C40*100</f>
        <v>-9.9999999999999911</v>
      </c>
      <c r="H40" s="13">
        <f t="shared" si="0"/>
        <v>58.902228000000008</v>
      </c>
    </row>
    <row r="41" spans="2:8" x14ac:dyDescent="0.25">
      <c r="B41" s="21" t="s">
        <v>53</v>
      </c>
      <c r="C41" s="12">
        <v>421.95</v>
      </c>
      <c r="D41" s="21">
        <v>0.84</v>
      </c>
      <c r="E41" s="13">
        <f t="shared" si="1"/>
        <v>65.446920000000006</v>
      </c>
      <c r="F41" s="12">
        <f t="shared" si="2"/>
        <v>379.755</v>
      </c>
      <c r="G41" s="13">
        <f>(F41-C41)/C41*100</f>
        <v>-10</v>
      </c>
      <c r="H41" s="13">
        <f t="shared" si="0"/>
        <v>58.902228000000008</v>
      </c>
    </row>
    <row r="42" spans="2:8" x14ac:dyDescent="0.25">
      <c r="B42" s="21" t="s">
        <v>54</v>
      </c>
      <c r="C42" s="12">
        <v>257.95</v>
      </c>
      <c r="D42" s="21">
        <v>0.83</v>
      </c>
      <c r="E42" s="13">
        <f t="shared" si="1"/>
        <v>64.667789999999997</v>
      </c>
      <c r="F42" s="12">
        <f t="shared" si="2"/>
        <v>232.155</v>
      </c>
      <c r="G42" s="13">
        <f>(F42-C42)/C42*100</f>
        <v>-9.9999999999999947</v>
      </c>
      <c r="H42" s="13">
        <f t="shared" si="0"/>
        <v>58.201011000000001</v>
      </c>
    </row>
    <row r="43" spans="2:8" x14ac:dyDescent="0.25">
      <c r="B43" s="21" t="s">
        <v>15</v>
      </c>
      <c r="C43" s="12">
        <v>891.45</v>
      </c>
      <c r="D43" s="21">
        <v>0.81</v>
      </c>
      <c r="E43" s="13">
        <f t="shared" si="1"/>
        <v>63.109530000000007</v>
      </c>
      <c r="F43" s="12">
        <f t="shared" si="2"/>
        <v>802.30500000000006</v>
      </c>
      <c r="G43" s="13">
        <f>(F43-C43)/C43*100</f>
        <v>-9.9999999999999982</v>
      </c>
      <c r="H43" s="13">
        <f t="shared" si="0"/>
        <v>56.798577000000009</v>
      </c>
    </row>
    <row r="44" spans="2:8" x14ac:dyDescent="0.25">
      <c r="B44" s="21" t="s">
        <v>20</v>
      </c>
      <c r="C44" s="12">
        <v>359.8</v>
      </c>
      <c r="D44" s="21">
        <v>0.61</v>
      </c>
      <c r="E44" s="13">
        <f t="shared" si="1"/>
        <v>47.52693</v>
      </c>
      <c r="F44" s="12">
        <f t="shared" si="2"/>
        <v>323.82</v>
      </c>
      <c r="G44" s="13">
        <f>(F44-C44)/C44*100</f>
        <v>-10.000000000000005</v>
      </c>
      <c r="H44" s="13">
        <f t="shared" si="0"/>
        <v>42.774236999999999</v>
      </c>
    </row>
    <row r="45" spans="2:8" x14ac:dyDescent="0.25">
      <c r="B45" s="21" t="s">
        <v>46</v>
      </c>
      <c r="C45" s="12">
        <v>256.89999999999998</v>
      </c>
      <c r="D45" s="21">
        <v>0.61</v>
      </c>
      <c r="E45" s="13">
        <f t="shared" si="1"/>
        <v>47.52693</v>
      </c>
      <c r="F45" s="12">
        <f t="shared" si="2"/>
        <v>231.20999999999998</v>
      </c>
      <c r="G45" s="13">
        <f>(F45-C45)/C45*100</f>
        <v>-10</v>
      </c>
      <c r="H45" s="13">
        <f t="shared" si="0"/>
        <v>42.774236999999999</v>
      </c>
    </row>
    <row r="46" spans="2:8" x14ac:dyDescent="0.25">
      <c r="B46" s="21" t="s">
        <v>55</v>
      </c>
      <c r="C46" s="12">
        <v>18815.650000000001</v>
      </c>
      <c r="D46" s="21">
        <v>0.6</v>
      </c>
      <c r="E46" s="13">
        <f t="shared" si="1"/>
        <v>46.747799999999998</v>
      </c>
      <c r="F46" s="12">
        <f t="shared" si="2"/>
        <v>16934.085000000003</v>
      </c>
      <c r="G46" s="13">
        <f>(F46-C46)/C46*100</f>
        <v>-9.9999999999999929</v>
      </c>
      <c r="H46" s="13">
        <f t="shared" si="0"/>
        <v>42.07302</v>
      </c>
    </row>
    <row r="47" spans="2:8" x14ac:dyDescent="0.25">
      <c r="B47" s="21" t="s">
        <v>56</v>
      </c>
      <c r="C47" s="12">
        <v>135.6</v>
      </c>
      <c r="D47" s="21">
        <v>0.56999999999999995</v>
      </c>
      <c r="E47" s="13">
        <f t="shared" si="1"/>
        <v>44.410409999999999</v>
      </c>
      <c r="F47" s="12">
        <f t="shared" si="2"/>
        <v>122.03999999999999</v>
      </c>
      <c r="G47" s="13">
        <f>(F47-C47)/C47*100</f>
        <v>-10.000000000000002</v>
      </c>
      <c r="H47" s="13">
        <f t="shared" si="0"/>
        <v>39.969369</v>
      </c>
    </row>
    <row r="48" spans="2:8" x14ac:dyDescent="0.25">
      <c r="B48" s="21" t="s">
        <v>8</v>
      </c>
      <c r="C48" s="12">
        <v>202.15</v>
      </c>
      <c r="D48" s="21">
        <v>0.55000000000000004</v>
      </c>
      <c r="E48" s="13">
        <f t="shared" si="1"/>
        <v>42.852150000000002</v>
      </c>
      <c r="F48" s="12">
        <f t="shared" si="2"/>
        <v>181.935</v>
      </c>
      <c r="G48" s="13">
        <f>(F48-C48)/C48*100</f>
        <v>-10.000000000000002</v>
      </c>
      <c r="H48" s="13">
        <f t="shared" si="0"/>
        <v>38.566935000000001</v>
      </c>
    </row>
    <row r="49" spans="2:8" x14ac:dyDescent="0.25">
      <c r="B49" s="21" t="s">
        <v>14</v>
      </c>
      <c r="C49" s="12">
        <v>165.2</v>
      </c>
      <c r="D49" s="21">
        <v>0.54</v>
      </c>
      <c r="E49" s="13">
        <f t="shared" si="1"/>
        <v>42.073020000000007</v>
      </c>
      <c r="F49" s="12">
        <f t="shared" si="2"/>
        <v>148.68</v>
      </c>
      <c r="G49" s="13">
        <f>(F49-C49)/C49*100</f>
        <v>-9.9999999999999893</v>
      </c>
      <c r="H49" s="13">
        <f t="shared" si="0"/>
        <v>37.865718000000008</v>
      </c>
    </row>
    <row r="50" spans="2:8" x14ac:dyDescent="0.25">
      <c r="B50" s="21" t="s">
        <v>12</v>
      </c>
      <c r="C50" s="12">
        <v>151.19999999999999</v>
      </c>
      <c r="D50" s="21">
        <v>0.52</v>
      </c>
      <c r="E50" s="13">
        <f t="shared" si="1"/>
        <v>40.514760000000003</v>
      </c>
      <c r="F50" s="12">
        <f t="shared" si="2"/>
        <v>136.07999999999998</v>
      </c>
      <c r="G50" s="13">
        <f>(F50-C50)/C50*100</f>
        <v>-10.000000000000004</v>
      </c>
      <c r="H50" s="13">
        <f t="shared" si="0"/>
        <v>36.463284000000002</v>
      </c>
    </row>
    <row r="51" spans="2:8" x14ac:dyDescent="0.25">
      <c r="B51" s="21" t="s">
        <v>7</v>
      </c>
      <c r="C51" s="12">
        <v>1344</v>
      </c>
      <c r="D51" s="21">
        <v>0.45</v>
      </c>
      <c r="E51" s="13">
        <f t="shared" si="1"/>
        <v>35.060850000000002</v>
      </c>
      <c r="F51" s="12">
        <f t="shared" si="2"/>
        <v>1209.6000000000001</v>
      </c>
      <c r="G51" s="13">
        <f>(F51-C51)/C51*100</f>
        <v>-9.9999999999999893</v>
      </c>
      <c r="H51" s="13">
        <f t="shared" si="0"/>
        <v>31.554765000000007</v>
      </c>
    </row>
    <row r="52" spans="2:8" x14ac:dyDescent="0.25">
      <c r="B52" s="21" t="s">
        <v>45</v>
      </c>
      <c r="C52" s="12">
        <v>68.25</v>
      </c>
      <c r="D52" s="21">
        <v>0.43</v>
      </c>
      <c r="E52" s="13">
        <f t="shared" si="1"/>
        <v>33.502589999999998</v>
      </c>
      <c r="F52" s="12">
        <f t="shared" si="2"/>
        <v>61.425000000000004</v>
      </c>
      <c r="G52" s="13">
        <f>(F52-C52)/C52*100</f>
        <v>-9.9999999999999929</v>
      </c>
      <c r="H52" s="13">
        <f t="shared" si="0"/>
        <v>30.152331</v>
      </c>
    </row>
    <row r="53" spans="2:8" x14ac:dyDescent="0.25">
      <c r="B53" s="21" t="s">
        <v>26</v>
      </c>
      <c r="C53" s="12">
        <v>80.75</v>
      </c>
      <c r="D53" s="21">
        <v>0.38</v>
      </c>
      <c r="E53" s="13">
        <f t="shared" si="1"/>
        <v>29.606939999999998</v>
      </c>
      <c r="F53" s="12">
        <f t="shared" si="2"/>
        <v>72.674999999999997</v>
      </c>
      <c r="G53" s="13">
        <f>(F53-C53)/C53*100</f>
        <v>-10.000000000000004</v>
      </c>
      <c r="H53" s="13">
        <f t="shared" si="0"/>
        <v>26.646245999999998</v>
      </c>
    </row>
    <row r="54" spans="2:8" x14ac:dyDescent="0.25">
      <c r="B54" s="21" t="s">
        <v>57</v>
      </c>
      <c r="C54" s="12">
        <v>88.95</v>
      </c>
      <c r="D54" s="21">
        <v>0.35</v>
      </c>
      <c r="E54" s="13">
        <f t="shared" si="1"/>
        <v>27.269549999999999</v>
      </c>
      <c r="F54" s="12">
        <f t="shared" si="2"/>
        <v>80.055000000000007</v>
      </c>
      <c r="G54" s="13">
        <f>(F54-C54)/C54*100</f>
        <v>-9.9999999999999947</v>
      </c>
      <c r="H54" s="13">
        <f t="shared" si="0"/>
        <v>24.542594999999999</v>
      </c>
    </row>
    <row r="55" spans="2:8" x14ac:dyDescent="0.25">
      <c r="B55" s="21" t="s">
        <v>39</v>
      </c>
      <c r="C55" s="12">
        <v>112.8</v>
      </c>
      <c r="D55" s="21">
        <v>0.3</v>
      </c>
      <c r="E55" s="13">
        <f t="shared" si="1"/>
        <v>23.373899999999999</v>
      </c>
      <c r="F55" s="12">
        <f t="shared" si="2"/>
        <v>101.52</v>
      </c>
      <c r="G55" s="13">
        <f>(F55-C55)/C55*100</f>
        <v>-10.000000000000002</v>
      </c>
      <c r="H55" s="13">
        <f t="shared" si="0"/>
        <v>21.03651</v>
      </c>
    </row>
    <row r="56" spans="2:8" x14ac:dyDescent="0.25">
      <c r="B56" s="21" t="s">
        <v>16</v>
      </c>
      <c r="C56" s="12">
        <v>138</v>
      </c>
      <c r="D56" s="21">
        <v>0.28000000000000003</v>
      </c>
      <c r="E56" s="13">
        <f t="shared" si="1"/>
        <v>21.815640000000002</v>
      </c>
      <c r="F56" s="12">
        <f t="shared" si="2"/>
        <v>124.2</v>
      </c>
      <c r="G56" s="13">
        <f>(F56-C56)/C56*100</f>
        <v>-9.9999999999999982</v>
      </c>
      <c r="H56" s="13">
        <f t="shared" si="0"/>
        <v>19.634076</v>
      </c>
    </row>
    <row r="57" spans="2:8" ht="21" x14ac:dyDescent="0.35">
      <c r="B57" s="13"/>
      <c r="C57" s="13"/>
      <c r="D57" s="13">
        <f>SUM(D7:D56)</f>
        <v>99.979999999999961</v>
      </c>
      <c r="E57" s="14">
        <v>7791.3</v>
      </c>
      <c r="F57" s="15"/>
      <c r="G57" s="16"/>
      <c r="H57" s="14">
        <f>SUM(H7:H56)</f>
        <v>7010.7675660000014</v>
      </c>
    </row>
    <row r="58" spans="2:8" ht="42" x14ac:dyDescent="0.35">
      <c r="B58" s="17"/>
      <c r="C58" s="17"/>
      <c r="D58" s="17"/>
      <c r="E58" s="18" t="s">
        <v>4</v>
      </c>
      <c r="F58" s="19"/>
      <c r="G58" s="20"/>
      <c r="H58" s="18" t="s">
        <v>5</v>
      </c>
    </row>
  </sheetData>
  <autoFilter ref="B6:H58"/>
  <sortState ref="B7:H56">
    <sortCondition descending="1" ref="D7:D56"/>
  </sortState>
  <pageMargins left="0.7" right="0.7" top="0.75" bottom="0.75" header="0.3" footer="0.3"/>
  <pageSetup orientation="portrait" horizontalDpi="200" verticalDpi="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58"/>
  <sheetViews>
    <sheetView tabSelected="1" topLeftCell="A16" zoomScaleNormal="100" workbookViewId="0">
      <selection activeCell="I34" sqref="I34"/>
    </sheetView>
  </sheetViews>
  <sheetFormatPr defaultRowHeight="15" x14ac:dyDescent="0.25"/>
  <cols>
    <col min="2" max="2" width="26.85546875" customWidth="1"/>
    <col min="3" max="3" width="8" customWidth="1"/>
    <col min="5" max="5" width="17.7109375" customWidth="1"/>
    <col min="6" max="6" width="12.140625" customWidth="1"/>
    <col min="7" max="7" width="8.140625" bestFit="1" customWidth="1"/>
    <col min="8" max="8" width="18" customWidth="1"/>
  </cols>
  <sheetData>
    <row r="2" spans="2:8" x14ac:dyDescent="0.25">
      <c r="B2" s="1"/>
      <c r="C2" s="2"/>
      <c r="D2" s="2"/>
      <c r="E2" s="2"/>
      <c r="F2" s="2"/>
      <c r="G2" s="2"/>
      <c r="H2" s="3"/>
    </row>
    <row r="3" spans="2:8" x14ac:dyDescent="0.25">
      <c r="B3" s="4"/>
      <c r="C3" s="5"/>
      <c r="D3" s="5"/>
      <c r="E3" s="5"/>
      <c r="F3" s="5"/>
      <c r="G3" s="5"/>
      <c r="H3" s="6"/>
    </row>
    <row r="4" spans="2:8" x14ac:dyDescent="0.25">
      <c r="B4" s="4"/>
      <c r="C4" s="5"/>
      <c r="D4" s="5"/>
      <c r="E4" s="5"/>
      <c r="F4" s="5"/>
      <c r="G4" s="5"/>
      <c r="H4" s="6"/>
    </row>
    <row r="5" spans="2:8" x14ac:dyDescent="0.25">
      <c r="B5" s="7"/>
      <c r="C5" s="8"/>
      <c r="D5" s="8"/>
      <c r="E5" s="8"/>
      <c r="F5" s="8"/>
      <c r="G5" s="8"/>
      <c r="H5" s="9"/>
    </row>
    <row r="6" spans="2:8" ht="37.5" x14ac:dyDescent="0.3">
      <c r="B6" s="10" t="s">
        <v>0</v>
      </c>
      <c r="C6" s="10" t="s">
        <v>6</v>
      </c>
      <c r="D6" s="10" t="s">
        <v>1</v>
      </c>
      <c r="E6" s="10" t="s">
        <v>2</v>
      </c>
      <c r="F6" s="11" t="s">
        <v>3</v>
      </c>
      <c r="G6" s="10" t="s">
        <v>51</v>
      </c>
      <c r="H6" s="10" t="s">
        <v>2</v>
      </c>
    </row>
    <row r="7" spans="2:8" x14ac:dyDescent="0.25">
      <c r="B7" s="21" t="s">
        <v>30</v>
      </c>
      <c r="C7" s="12">
        <v>1105.5</v>
      </c>
      <c r="D7" s="21">
        <v>7.78</v>
      </c>
      <c r="E7" s="13">
        <f>7791.3*D7/100</f>
        <v>606.16314000000011</v>
      </c>
      <c r="F7" s="12">
        <f>C7*1.1</f>
        <v>1216.0500000000002</v>
      </c>
      <c r="G7" s="13">
        <f>(F7-C7)/C7*100</f>
        <v>10.000000000000016</v>
      </c>
      <c r="H7" s="13">
        <f t="shared" ref="H7:H56" si="0">E7+((E7*G7)/100)</f>
        <v>666.77945400000021</v>
      </c>
    </row>
    <row r="8" spans="2:8" x14ac:dyDescent="0.25">
      <c r="B8" s="21" t="s">
        <v>24</v>
      </c>
      <c r="C8" s="12">
        <v>1070.5</v>
      </c>
      <c r="D8" s="21">
        <v>7.55</v>
      </c>
      <c r="E8" s="13">
        <f t="shared" ref="E8:E56" si="1">7791.3*D8/100</f>
        <v>588.24315000000001</v>
      </c>
      <c r="F8" s="12">
        <f t="shared" ref="F8:F56" si="2">C8*1.1</f>
        <v>1177.5500000000002</v>
      </c>
      <c r="G8" s="13">
        <f>(F8-C8)/C8*100</f>
        <v>10.000000000000018</v>
      </c>
      <c r="H8" s="13">
        <f t="shared" si="0"/>
        <v>647.06746500000008</v>
      </c>
    </row>
    <row r="9" spans="2:8" x14ac:dyDescent="0.25">
      <c r="B9" s="21" t="s">
        <v>23</v>
      </c>
      <c r="C9" s="12">
        <v>1216.7</v>
      </c>
      <c r="D9" s="21">
        <v>7.03</v>
      </c>
      <c r="E9" s="13">
        <f t="shared" si="1"/>
        <v>547.72838999999999</v>
      </c>
      <c r="F9" s="12">
        <f t="shared" si="2"/>
        <v>1338.3700000000001</v>
      </c>
      <c r="G9" s="13">
        <f>(F9-C9)/C9*100</f>
        <v>10.000000000000005</v>
      </c>
      <c r="H9" s="13">
        <f t="shared" si="0"/>
        <v>602.50122899999997</v>
      </c>
    </row>
    <row r="10" spans="2:8" x14ac:dyDescent="0.25">
      <c r="B10" s="21" t="s">
        <v>31</v>
      </c>
      <c r="C10" s="12">
        <v>325.10000000000002</v>
      </c>
      <c r="D10" s="21">
        <v>6.49</v>
      </c>
      <c r="E10" s="13">
        <f t="shared" si="1"/>
        <v>505.65537000000006</v>
      </c>
      <c r="F10" s="12">
        <f t="shared" si="2"/>
        <v>357.61000000000007</v>
      </c>
      <c r="G10" s="13">
        <f>(F10-C10)/C10*100</f>
        <v>10.000000000000014</v>
      </c>
      <c r="H10" s="13">
        <f t="shared" si="0"/>
        <v>556.22090700000012</v>
      </c>
    </row>
    <row r="11" spans="2:8" x14ac:dyDescent="0.25">
      <c r="B11" s="21" t="s">
        <v>41</v>
      </c>
      <c r="C11" s="12">
        <v>995.3</v>
      </c>
      <c r="D11" s="21">
        <v>5.91</v>
      </c>
      <c r="E11" s="13">
        <f t="shared" si="1"/>
        <v>460.46582999999998</v>
      </c>
      <c r="F11" s="12">
        <f t="shared" si="2"/>
        <v>1094.83</v>
      </c>
      <c r="G11" s="13">
        <f>(F11-C11)/C11*100</f>
        <v>9.9999999999999982</v>
      </c>
      <c r="H11" s="13">
        <f t="shared" si="0"/>
        <v>506.51241299999998</v>
      </c>
    </row>
    <row r="12" spans="2:8" x14ac:dyDescent="0.25">
      <c r="B12" s="21" t="s">
        <v>28</v>
      </c>
      <c r="C12" s="12">
        <v>255.55</v>
      </c>
      <c r="D12" s="21">
        <v>5.36</v>
      </c>
      <c r="E12" s="13">
        <f t="shared" si="1"/>
        <v>417.61368000000004</v>
      </c>
      <c r="F12" s="12">
        <f t="shared" si="2"/>
        <v>281.10500000000002</v>
      </c>
      <c r="G12" s="13">
        <f>(F12-C12)/C12*100</f>
        <v>10.000000000000002</v>
      </c>
      <c r="H12" s="13">
        <f t="shared" si="0"/>
        <v>459.37504800000005</v>
      </c>
    </row>
    <row r="13" spans="2:8" x14ac:dyDescent="0.25">
      <c r="B13" s="21" t="s">
        <v>47</v>
      </c>
      <c r="C13" s="12">
        <v>2369.6</v>
      </c>
      <c r="D13" s="21">
        <v>4.43</v>
      </c>
      <c r="E13" s="13">
        <f t="shared" si="1"/>
        <v>345.15458999999993</v>
      </c>
      <c r="F13" s="12">
        <f t="shared" si="2"/>
        <v>2606.56</v>
      </c>
      <c r="G13" s="13">
        <f>(F13-C13)/C13*100</f>
        <v>10.000000000000002</v>
      </c>
      <c r="H13" s="13">
        <f t="shared" si="0"/>
        <v>379.67004899999995</v>
      </c>
    </row>
    <row r="14" spans="2:8" x14ac:dyDescent="0.25">
      <c r="B14" s="21" t="s">
        <v>33</v>
      </c>
      <c r="C14" s="12">
        <v>1255.95</v>
      </c>
      <c r="D14" s="21">
        <v>3.68</v>
      </c>
      <c r="E14" s="13">
        <f t="shared" si="1"/>
        <v>286.71983999999998</v>
      </c>
      <c r="F14" s="12">
        <f t="shared" si="2"/>
        <v>1381.5450000000001</v>
      </c>
      <c r="G14" s="13">
        <f>(F14-C14)/C14*100</f>
        <v>10.000000000000002</v>
      </c>
      <c r="H14" s="13">
        <f t="shared" si="0"/>
        <v>315.39182399999999</v>
      </c>
    </row>
    <row r="15" spans="2:8" x14ac:dyDescent="0.25">
      <c r="B15" s="21" t="s">
        <v>43</v>
      </c>
      <c r="C15" s="12">
        <v>799.1</v>
      </c>
      <c r="D15" s="21">
        <v>3.15</v>
      </c>
      <c r="E15" s="13">
        <f t="shared" si="1"/>
        <v>245.42595</v>
      </c>
      <c r="F15" s="12">
        <f t="shared" si="2"/>
        <v>879.0100000000001</v>
      </c>
      <c r="G15" s="13">
        <f>(F15-C15)/C15*100</f>
        <v>10.000000000000011</v>
      </c>
      <c r="H15" s="13">
        <f t="shared" si="0"/>
        <v>269.96854500000001</v>
      </c>
    </row>
    <row r="16" spans="2:8" x14ac:dyDescent="0.25">
      <c r="B16" s="21" t="s">
        <v>44</v>
      </c>
      <c r="C16" s="12">
        <v>377.05</v>
      </c>
      <c r="D16" s="21">
        <v>2.67</v>
      </c>
      <c r="E16" s="13">
        <f t="shared" si="1"/>
        <v>208.02771000000001</v>
      </c>
      <c r="F16" s="12">
        <f t="shared" si="2"/>
        <v>414.75500000000005</v>
      </c>
      <c r="G16" s="13">
        <f>(F16-C16)/C16*100</f>
        <v>10.000000000000011</v>
      </c>
      <c r="H16" s="13">
        <f t="shared" si="0"/>
        <v>228.83048100000005</v>
      </c>
    </row>
    <row r="17" spans="2:8" x14ac:dyDescent="0.25">
      <c r="B17" s="21" t="s">
        <v>10</v>
      </c>
      <c r="C17" s="12">
        <v>438.4</v>
      </c>
      <c r="D17" s="21">
        <v>2.65</v>
      </c>
      <c r="E17" s="13">
        <f t="shared" si="1"/>
        <v>206.46944999999999</v>
      </c>
      <c r="F17" s="12">
        <f t="shared" si="2"/>
        <v>482.24</v>
      </c>
      <c r="G17" s="13">
        <f>(F17-C17)/C17*100</f>
        <v>10.000000000000007</v>
      </c>
      <c r="H17" s="13">
        <f t="shared" si="0"/>
        <v>227.11639500000001</v>
      </c>
    </row>
    <row r="18" spans="2:8" x14ac:dyDescent="0.25">
      <c r="B18" s="21" t="s">
        <v>32</v>
      </c>
      <c r="C18" s="12">
        <v>705.3</v>
      </c>
      <c r="D18" s="21">
        <v>2.61</v>
      </c>
      <c r="E18" s="13">
        <f t="shared" si="1"/>
        <v>203.35292999999999</v>
      </c>
      <c r="F18" s="12">
        <f t="shared" si="2"/>
        <v>775.83</v>
      </c>
      <c r="G18" s="13">
        <f>(F18-C18)/C18*100</f>
        <v>10.000000000000012</v>
      </c>
      <c r="H18" s="13">
        <f t="shared" si="0"/>
        <v>223.68822300000002</v>
      </c>
    </row>
    <row r="19" spans="2:8" x14ac:dyDescent="0.25">
      <c r="B19" s="21" t="s">
        <v>42</v>
      </c>
      <c r="C19" s="12">
        <v>220.7</v>
      </c>
      <c r="D19" s="21">
        <v>2.4500000000000002</v>
      </c>
      <c r="E19" s="13">
        <f t="shared" si="1"/>
        <v>190.88685000000001</v>
      </c>
      <c r="F19" s="12">
        <f t="shared" si="2"/>
        <v>242.77</v>
      </c>
      <c r="G19" s="13">
        <f>(F19-C19)/C19*100</f>
        <v>10.000000000000011</v>
      </c>
      <c r="H19" s="13">
        <f t="shared" si="0"/>
        <v>209.97553500000004</v>
      </c>
    </row>
    <row r="20" spans="2:8" x14ac:dyDescent="0.25">
      <c r="B20" s="21" t="s">
        <v>27</v>
      </c>
      <c r="C20" s="12">
        <v>859</v>
      </c>
      <c r="D20" s="21">
        <v>2.16</v>
      </c>
      <c r="E20" s="13">
        <f t="shared" si="1"/>
        <v>168.29208000000003</v>
      </c>
      <c r="F20" s="12">
        <f t="shared" si="2"/>
        <v>944.90000000000009</v>
      </c>
      <c r="G20" s="13">
        <f>(F20-C20)/C20*100</f>
        <v>10.000000000000011</v>
      </c>
      <c r="H20" s="13">
        <f t="shared" si="0"/>
        <v>185.12128800000005</v>
      </c>
    </row>
    <row r="21" spans="2:8" x14ac:dyDescent="0.25">
      <c r="B21" s="21" t="s">
        <v>36</v>
      </c>
      <c r="C21" s="12">
        <v>4580.6499999999996</v>
      </c>
      <c r="D21" s="21">
        <v>2.16</v>
      </c>
      <c r="E21" s="13">
        <f t="shared" si="1"/>
        <v>168.29208000000003</v>
      </c>
      <c r="F21" s="12">
        <f t="shared" si="2"/>
        <v>5038.7150000000001</v>
      </c>
      <c r="G21" s="13">
        <f>(F21-C21)/C21*100</f>
        <v>10.000000000000012</v>
      </c>
      <c r="H21" s="13">
        <f t="shared" si="0"/>
        <v>185.12128800000005</v>
      </c>
    </row>
    <row r="22" spans="2:8" x14ac:dyDescent="0.25">
      <c r="B22" s="21" t="s">
        <v>35</v>
      </c>
      <c r="C22" s="12">
        <v>1242.5</v>
      </c>
      <c r="D22" s="21">
        <v>2.0699999999999998</v>
      </c>
      <c r="E22" s="13">
        <f t="shared" si="1"/>
        <v>161.27991</v>
      </c>
      <c r="F22" s="12">
        <f t="shared" si="2"/>
        <v>1366.75</v>
      </c>
      <c r="G22" s="13">
        <f>(F22-C22)/C22*100</f>
        <v>10</v>
      </c>
      <c r="H22" s="13">
        <f t="shared" si="0"/>
        <v>177.40790100000001</v>
      </c>
    </row>
    <row r="23" spans="2:8" x14ac:dyDescent="0.25">
      <c r="B23" s="21" t="s">
        <v>22</v>
      </c>
      <c r="C23" s="12">
        <v>845.95</v>
      </c>
      <c r="D23" s="21">
        <v>1.68</v>
      </c>
      <c r="E23" s="13">
        <f t="shared" si="1"/>
        <v>130.89384000000001</v>
      </c>
      <c r="F23" s="12">
        <f t="shared" si="2"/>
        <v>930.54500000000007</v>
      </c>
      <c r="G23" s="13">
        <f>(F23-C23)/C23*100</f>
        <v>10.000000000000004</v>
      </c>
      <c r="H23" s="13">
        <f t="shared" si="0"/>
        <v>143.98322400000001</v>
      </c>
    </row>
    <row r="24" spans="2:8" x14ac:dyDescent="0.25">
      <c r="B24" s="21" t="s">
        <v>13</v>
      </c>
      <c r="C24" s="12">
        <v>326.8</v>
      </c>
      <c r="D24" s="21">
        <v>1.66</v>
      </c>
      <c r="E24" s="13">
        <f t="shared" si="1"/>
        <v>129.33557999999999</v>
      </c>
      <c r="F24" s="12">
        <f t="shared" si="2"/>
        <v>359.48</v>
      </c>
      <c r="G24" s="13">
        <f>(F24-C24)/C24*100</f>
        <v>10.000000000000002</v>
      </c>
      <c r="H24" s="13">
        <f t="shared" si="0"/>
        <v>142.269138</v>
      </c>
    </row>
    <row r="25" spans="2:8" x14ac:dyDescent="0.25">
      <c r="B25" s="21" t="s">
        <v>29</v>
      </c>
      <c r="C25" s="12">
        <v>934.2</v>
      </c>
      <c r="D25" s="21">
        <v>1.66</v>
      </c>
      <c r="E25" s="13">
        <f t="shared" si="1"/>
        <v>129.33557999999999</v>
      </c>
      <c r="F25" s="12">
        <f t="shared" si="2"/>
        <v>1027.6200000000001</v>
      </c>
      <c r="G25" s="13">
        <f>(F25-C25)/C25*100</f>
        <v>10.000000000000007</v>
      </c>
      <c r="H25" s="13">
        <f t="shared" si="0"/>
        <v>142.269138</v>
      </c>
    </row>
    <row r="26" spans="2:8" x14ac:dyDescent="0.25">
      <c r="B26" s="21" t="s">
        <v>34</v>
      </c>
      <c r="C26" s="12">
        <v>1795.15</v>
      </c>
      <c r="D26" s="21">
        <v>1.56</v>
      </c>
      <c r="E26" s="13">
        <f t="shared" si="1"/>
        <v>121.54428</v>
      </c>
      <c r="F26" s="12">
        <f t="shared" si="2"/>
        <v>1974.6650000000002</v>
      </c>
      <c r="G26" s="13">
        <f>(F26-C26)/C26*100</f>
        <v>10.000000000000005</v>
      </c>
      <c r="H26" s="13">
        <f t="shared" si="0"/>
        <v>133.69870800000001</v>
      </c>
    </row>
    <row r="27" spans="2:8" x14ac:dyDescent="0.25">
      <c r="B27" s="21" t="s">
        <v>38</v>
      </c>
      <c r="C27" s="12">
        <v>238.05</v>
      </c>
      <c r="D27" s="21">
        <v>1.53</v>
      </c>
      <c r="E27" s="13">
        <f t="shared" si="1"/>
        <v>119.20689</v>
      </c>
      <c r="F27" s="12">
        <f t="shared" si="2"/>
        <v>261.85500000000002</v>
      </c>
      <c r="G27" s="13">
        <f>(F27-C27)/C27*100</f>
        <v>10.000000000000002</v>
      </c>
      <c r="H27" s="13">
        <f t="shared" si="0"/>
        <v>131.127579</v>
      </c>
    </row>
    <row r="28" spans="2:8" x14ac:dyDescent="0.25">
      <c r="B28" s="21" t="s">
        <v>18</v>
      </c>
      <c r="C28" s="12">
        <v>330.2</v>
      </c>
      <c r="D28" s="21">
        <v>1.49</v>
      </c>
      <c r="E28" s="13">
        <f t="shared" si="1"/>
        <v>116.09037000000001</v>
      </c>
      <c r="F28" s="12">
        <f t="shared" si="2"/>
        <v>363.22</v>
      </c>
      <c r="G28" s="13">
        <f>(F28-C28)/C28*100</f>
        <v>10.000000000000012</v>
      </c>
      <c r="H28" s="13">
        <f t="shared" si="0"/>
        <v>127.69940700000002</v>
      </c>
    </row>
    <row r="29" spans="2:8" x14ac:dyDescent="0.25">
      <c r="B29" s="21" t="s">
        <v>9</v>
      </c>
      <c r="C29" s="12">
        <v>880.8</v>
      </c>
      <c r="D29" s="21">
        <v>1.41</v>
      </c>
      <c r="E29" s="13">
        <f t="shared" si="1"/>
        <v>109.85733</v>
      </c>
      <c r="F29" s="12">
        <f t="shared" si="2"/>
        <v>968.88</v>
      </c>
      <c r="G29" s="13">
        <f>(F29-C29)/C29*100</f>
        <v>10.000000000000005</v>
      </c>
      <c r="H29" s="13">
        <f t="shared" si="0"/>
        <v>120.84306300000001</v>
      </c>
    </row>
    <row r="30" spans="2:8" x14ac:dyDescent="0.25">
      <c r="B30" s="21" t="s">
        <v>19</v>
      </c>
      <c r="C30" s="12">
        <v>3056</v>
      </c>
      <c r="D30" s="21">
        <v>1.39</v>
      </c>
      <c r="E30" s="13">
        <f t="shared" si="1"/>
        <v>108.29906999999999</v>
      </c>
      <c r="F30" s="12">
        <f t="shared" si="2"/>
        <v>3361.6000000000004</v>
      </c>
      <c r="G30" s="13">
        <f>(F30-C30)/C30*100</f>
        <v>10.000000000000012</v>
      </c>
      <c r="H30" s="13">
        <f t="shared" si="0"/>
        <v>119.12897699999999</v>
      </c>
    </row>
    <row r="31" spans="2:8" x14ac:dyDescent="0.25">
      <c r="B31" s="21" t="s">
        <v>50</v>
      </c>
      <c r="C31" s="12">
        <v>557.70000000000005</v>
      </c>
      <c r="D31" s="21">
        <v>1.27</v>
      </c>
      <c r="E31" s="13">
        <f t="shared" si="1"/>
        <v>98.949510000000004</v>
      </c>
      <c r="F31" s="12">
        <f t="shared" si="2"/>
        <v>613.47000000000014</v>
      </c>
      <c r="G31" s="13">
        <f>(F31-C31)/C31*100</f>
        <v>10.000000000000016</v>
      </c>
      <c r="H31" s="13">
        <f t="shared" si="0"/>
        <v>108.84446100000002</v>
      </c>
    </row>
    <row r="32" spans="2:8" x14ac:dyDescent="0.25">
      <c r="B32" s="21" t="s">
        <v>11</v>
      </c>
      <c r="C32" s="12">
        <v>2483.35</v>
      </c>
      <c r="D32" s="21">
        <v>1.22</v>
      </c>
      <c r="E32" s="13">
        <f t="shared" si="1"/>
        <v>95.05386</v>
      </c>
      <c r="F32" s="12">
        <f t="shared" si="2"/>
        <v>2731.6849999999999</v>
      </c>
      <c r="G32" s="13">
        <f>(F32-C32)/C32*100</f>
        <v>10.000000000000002</v>
      </c>
      <c r="H32" s="13">
        <f t="shared" si="0"/>
        <v>104.559246</v>
      </c>
    </row>
    <row r="33" spans="2:8" x14ac:dyDescent="0.25">
      <c r="B33" s="21" t="s">
        <v>17</v>
      </c>
      <c r="C33" s="12">
        <v>649.75</v>
      </c>
      <c r="D33" s="21">
        <v>1.1599999999999999</v>
      </c>
      <c r="E33" s="13">
        <f t="shared" si="1"/>
        <v>90.379079999999988</v>
      </c>
      <c r="F33" s="12">
        <f t="shared" si="2"/>
        <v>714.72500000000002</v>
      </c>
      <c r="G33" s="13">
        <f>(F33-C33)/C33*100</f>
        <v>10.000000000000004</v>
      </c>
      <c r="H33" s="13">
        <f t="shared" si="0"/>
        <v>99.416987999999989</v>
      </c>
    </row>
    <row r="34" spans="2:8" x14ac:dyDescent="0.25">
      <c r="B34" s="21" t="s">
        <v>25</v>
      </c>
      <c r="C34" s="12">
        <v>2637.8</v>
      </c>
      <c r="D34" s="21">
        <v>1.1599999999999999</v>
      </c>
      <c r="E34" s="13">
        <f t="shared" si="1"/>
        <v>90.379079999999988</v>
      </c>
      <c r="F34" s="12">
        <f t="shared" si="2"/>
        <v>2901.5800000000004</v>
      </c>
      <c r="G34" s="13">
        <f>(F34-C34)/C34*100</f>
        <v>10.000000000000007</v>
      </c>
      <c r="H34" s="13">
        <f t="shared" si="0"/>
        <v>99.416987999999989</v>
      </c>
    </row>
    <row r="35" spans="2:8" x14ac:dyDescent="0.25">
      <c r="B35" s="21" t="s">
        <v>48</v>
      </c>
      <c r="C35" s="12">
        <v>516.4</v>
      </c>
      <c r="D35" s="21">
        <v>1.1299999999999999</v>
      </c>
      <c r="E35" s="13">
        <f t="shared" si="1"/>
        <v>88.041690000000003</v>
      </c>
      <c r="F35" s="12">
        <f t="shared" si="2"/>
        <v>568.04000000000008</v>
      </c>
      <c r="G35" s="13">
        <f>(F35-C35)/C35*100</f>
        <v>10.00000000000002</v>
      </c>
      <c r="H35" s="13">
        <f t="shared" si="0"/>
        <v>96.845859000000019</v>
      </c>
    </row>
    <row r="36" spans="2:8" x14ac:dyDescent="0.25">
      <c r="B36" s="21" t="s">
        <v>40</v>
      </c>
      <c r="C36" s="12">
        <v>140.94999999999999</v>
      </c>
      <c r="D36" s="21">
        <v>1.1000000000000001</v>
      </c>
      <c r="E36" s="13">
        <f t="shared" si="1"/>
        <v>85.704300000000003</v>
      </c>
      <c r="F36" s="12">
        <f t="shared" si="2"/>
        <v>155.04499999999999</v>
      </c>
      <c r="G36" s="13">
        <f>(F36-C36)/C36*100</f>
        <v>10</v>
      </c>
      <c r="H36" s="13">
        <f t="shared" si="0"/>
        <v>94.274730000000005</v>
      </c>
    </row>
    <row r="37" spans="2:8" x14ac:dyDescent="0.25">
      <c r="B37" s="21" t="s">
        <v>37</v>
      </c>
      <c r="C37" s="12">
        <v>143.30000000000001</v>
      </c>
      <c r="D37" s="21">
        <v>1.06</v>
      </c>
      <c r="E37" s="13">
        <f t="shared" si="1"/>
        <v>82.587780000000009</v>
      </c>
      <c r="F37" s="12">
        <f t="shared" si="2"/>
        <v>157.63000000000002</v>
      </c>
      <c r="G37" s="13">
        <f>(F37-C37)/C37*100</f>
        <v>10.000000000000007</v>
      </c>
      <c r="H37" s="13">
        <f t="shared" si="0"/>
        <v>90.846558000000016</v>
      </c>
    </row>
    <row r="38" spans="2:8" x14ac:dyDescent="0.25">
      <c r="B38" s="21" t="s">
        <v>49</v>
      </c>
      <c r="C38" s="12">
        <v>2749.15</v>
      </c>
      <c r="D38" s="21">
        <v>1</v>
      </c>
      <c r="E38" s="13">
        <f t="shared" si="1"/>
        <v>77.912999999999997</v>
      </c>
      <c r="F38" s="12">
        <f t="shared" si="2"/>
        <v>3024.0650000000005</v>
      </c>
      <c r="G38" s="13">
        <f>(F38-C38)/C38*100</f>
        <v>10.000000000000014</v>
      </c>
      <c r="H38" s="13">
        <f t="shared" si="0"/>
        <v>85.704300000000003</v>
      </c>
    </row>
    <row r="39" spans="2:8" x14ac:dyDescent="0.25">
      <c r="B39" s="21" t="s">
        <v>21</v>
      </c>
      <c r="C39" s="12">
        <v>3754.85</v>
      </c>
      <c r="D39" s="21">
        <v>0.84</v>
      </c>
      <c r="E39" s="13">
        <f t="shared" si="1"/>
        <v>65.446920000000006</v>
      </c>
      <c r="F39" s="12">
        <f t="shared" si="2"/>
        <v>4130.335</v>
      </c>
      <c r="G39" s="13">
        <f>(F39-C39)/C39*100</f>
        <v>10.000000000000004</v>
      </c>
      <c r="H39" s="13">
        <f t="shared" si="0"/>
        <v>71.991612000000003</v>
      </c>
    </row>
    <row r="40" spans="2:8" x14ac:dyDescent="0.25">
      <c r="B40" s="21" t="s">
        <v>52</v>
      </c>
      <c r="C40" s="12">
        <v>705.75</v>
      </c>
      <c r="D40" s="21">
        <v>0.84</v>
      </c>
      <c r="E40" s="13">
        <f t="shared" si="1"/>
        <v>65.446920000000006</v>
      </c>
      <c r="F40" s="12">
        <f t="shared" si="2"/>
        <v>776.32500000000005</v>
      </c>
      <c r="G40" s="13">
        <f>(F40-C40)/C40*100</f>
        <v>10.000000000000005</v>
      </c>
      <c r="H40" s="13">
        <f t="shared" si="0"/>
        <v>71.991612000000003</v>
      </c>
    </row>
    <row r="41" spans="2:8" x14ac:dyDescent="0.25">
      <c r="B41" s="21" t="s">
        <v>53</v>
      </c>
      <c r="C41" s="12">
        <v>421.95</v>
      </c>
      <c r="D41" s="21">
        <v>0.84</v>
      </c>
      <c r="E41" s="13">
        <f t="shared" si="1"/>
        <v>65.446920000000006</v>
      </c>
      <c r="F41" s="12">
        <f t="shared" si="2"/>
        <v>464.14500000000004</v>
      </c>
      <c r="G41" s="13">
        <f>(F41-C41)/C41*100</f>
        <v>10.000000000000012</v>
      </c>
      <c r="H41" s="13">
        <f t="shared" si="0"/>
        <v>71.991612000000018</v>
      </c>
    </row>
    <row r="42" spans="2:8" x14ac:dyDescent="0.25">
      <c r="B42" s="21" t="s">
        <v>54</v>
      </c>
      <c r="C42" s="12">
        <v>257.95</v>
      </c>
      <c r="D42" s="21">
        <v>0.83</v>
      </c>
      <c r="E42" s="13">
        <f t="shared" si="1"/>
        <v>64.667789999999997</v>
      </c>
      <c r="F42" s="12">
        <f t="shared" si="2"/>
        <v>283.745</v>
      </c>
      <c r="G42" s="13">
        <f>(F42-C42)/C42*100</f>
        <v>10.000000000000005</v>
      </c>
      <c r="H42" s="13">
        <f t="shared" si="0"/>
        <v>71.134568999999999</v>
      </c>
    </row>
    <row r="43" spans="2:8" x14ac:dyDescent="0.25">
      <c r="B43" s="21" t="s">
        <v>15</v>
      </c>
      <c r="C43" s="12">
        <v>891.45</v>
      </c>
      <c r="D43" s="21">
        <v>0.81</v>
      </c>
      <c r="E43" s="13">
        <f t="shared" si="1"/>
        <v>63.109530000000007</v>
      </c>
      <c r="F43" s="12">
        <f t="shared" si="2"/>
        <v>980.59500000000014</v>
      </c>
      <c r="G43" s="13">
        <f>(F43-C43)/C43*100</f>
        <v>10.000000000000011</v>
      </c>
      <c r="H43" s="13">
        <f t="shared" si="0"/>
        <v>69.420483000000019</v>
      </c>
    </row>
    <row r="44" spans="2:8" x14ac:dyDescent="0.25">
      <c r="B44" s="21" t="s">
        <v>20</v>
      </c>
      <c r="C44" s="12">
        <v>359.8</v>
      </c>
      <c r="D44" s="21">
        <v>0.61</v>
      </c>
      <c r="E44" s="13">
        <f t="shared" si="1"/>
        <v>47.52693</v>
      </c>
      <c r="F44" s="12">
        <f t="shared" si="2"/>
        <v>395.78000000000003</v>
      </c>
      <c r="G44" s="13">
        <f>(F44-C44)/C44*100</f>
        <v>10.000000000000005</v>
      </c>
      <c r="H44" s="13">
        <f t="shared" si="0"/>
        <v>52.279623000000001</v>
      </c>
    </row>
    <row r="45" spans="2:8" x14ac:dyDescent="0.25">
      <c r="B45" s="21" t="s">
        <v>46</v>
      </c>
      <c r="C45" s="12">
        <v>256.89999999999998</v>
      </c>
      <c r="D45" s="21">
        <v>0.61</v>
      </c>
      <c r="E45" s="13">
        <f t="shared" si="1"/>
        <v>47.52693</v>
      </c>
      <c r="F45" s="12">
        <f t="shared" si="2"/>
        <v>282.58999999999997</v>
      </c>
      <c r="G45" s="13">
        <f>(F45-C45)/C45*100</f>
        <v>10</v>
      </c>
      <c r="H45" s="13">
        <f t="shared" si="0"/>
        <v>52.279623000000001</v>
      </c>
    </row>
    <row r="46" spans="2:8" x14ac:dyDescent="0.25">
      <c r="B46" s="21" t="s">
        <v>55</v>
      </c>
      <c r="C46" s="12">
        <v>18815.650000000001</v>
      </c>
      <c r="D46" s="21">
        <v>0.6</v>
      </c>
      <c r="E46" s="13">
        <f t="shared" si="1"/>
        <v>46.747799999999998</v>
      </c>
      <c r="F46" s="12">
        <f t="shared" si="2"/>
        <v>20697.215000000004</v>
      </c>
      <c r="G46" s="13">
        <f>(F46-C46)/C46*100</f>
        <v>10.000000000000012</v>
      </c>
      <c r="H46" s="13">
        <f t="shared" si="0"/>
        <v>51.422580000000004</v>
      </c>
    </row>
    <row r="47" spans="2:8" x14ac:dyDescent="0.25">
      <c r="B47" s="21" t="s">
        <v>56</v>
      </c>
      <c r="C47" s="12">
        <v>135.6</v>
      </c>
      <c r="D47" s="21">
        <v>0.56999999999999995</v>
      </c>
      <c r="E47" s="13">
        <f t="shared" si="1"/>
        <v>44.410409999999999</v>
      </c>
      <c r="F47" s="12">
        <f t="shared" si="2"/>
        <v>149.16</v>
      </c>
      <c r="G47" s="13">
        <f>(F47-C47)/C47*100</f>
        <v>10.000000000000002</v>
      </c>
      <c r="H47" s="13">
        <f t="shared" si="0"/>
        <v>48.851450999999997</v>
      </c>
    </row>
    <row r="48" spans="2:8" x14ac:dyDescent="0.25">
      <c r="B48" s="21" t="s">
        <v>8</v>
      </c>
      <c r="C48" s="12">
        <v>202.15</v>
      </c>
      <c r="D48" s="21">
        <v>0.55000000000000004</v>
      </c>
      <c r="E48" s="13">
        <f t="shared" si="1"/>
        <v>42.852150000000002</v>
      </c>
      <c r="F48" s="12">
        <f t="shared" si="2"/>
        <v>222.36500000000004</v>
      </c>
      <c r="G48" s="13">
        <f>(F48-C48)/C48*100</f>
        <v>10.000000000000016</v>
      </c>
      <c r="H48" s="13">
        <f t="shared" si="0"/>
        <v>47.13736500000001</v>
      </c>
    </row>
    <row r="49" spans="2:8" x14ac:dyDescent="0.25">
      <c r="B49" s="21" t="s">
        <v>14</v>
      </c>
      <c r="C49" s="12">
        <v>165.2</v>
      </c>
      <c r="D49" s="21">
        <v>0.54</v>
      </c>
      <c r="E49" s="13">
        <f t="shared" si="1"/>
        <v>42.073020000000007</v>
      </c>
      <c r="F49" s="12">
        <f t="shared" si="2"/>
        <v>181.72</v>
      </c>
      <c r="G49" s="13">
        <f>(F49-C49)/C49*100</f>
        <v>10.000000000000007</v>
      </c>
      <c r="H49" s="13">
        <f t="shared" si="0"/>
        <v>46.280322000000012</v>
      </c>
    </row>
    <row r="50" spans="2:8" x14ac:dyDescent="0.25">
      <c r="B50" s="21" t="s">
        <v>12</v>
      </c>
      <c r="C50" s="12">
        <v>151.19999999999999</v>
      </c>
      <c r="D50" s="21">
        <v>0.52</v>
      </c>
      <c r="E50" s="13">
        <f t="shared" si="1"/>
        <v>40.514760000000003</v>
      </c>
      <c r="F50" s="12">
        <f t="shared" si="2"/>
        <v>166.32</v>
      </c>
      <c r="G50" s="13">
        <f>(F50-C50)/C50*100</f>
        <v>10.000000000000004</v>
      </c>
      <c r="H50" s="13">
        <f t="shared" si="0"/>
        <v>44.566236000000004</v>
      </c>
    </row>
    <row r="51" spans="2:8" x14ac:dyDescent="0.25">
      <c r="B51" s="21" t="s">
        <v>7</v>
      </c>
      <c r="C51" s="12">
        <v>1344</v>
      </c>
      <c r="D51" s="21">
        <v>0.45</v>
      </c>
      <c r="E51" s="13">
        <f t="shared" si="1"/>
        <v>35.060850000000002</v>
      </c>
      <c r="F51" s="12">
        <f t="shared" si="2"/>
        <v>1478.4</v>
      </c>
      <c r="G51" s="13">
        <f>(F51-C51)/C51*100</f>
        <v>10.000000000000005</v>
      </c>
      <c r="H51" s="13">
        <f t="shared" si="0"/>
        <v>38.566935000000001</v>
      </c>
    </row>
    <row r="52" spans="2:8" x14ac:dyDescent="0.25">
      <c r="B52" s="21" t="s">
        <v>45</v>
      </c>
      <c r="C52" s="12">
        <v>68.25</v>
      </c>
      <c r="D52" s="21">
        <v>0.43</v>
      </c>
      <c r="E52" s="13">
        <f t="shared" si="1"/>
        <v>33.502589999999998</v>
      </c>
      <c r="F52" s="12">
        <f t="shared" si="2"/>
        <v>75.075000000000003</v>
      </c>
      <c r="G52" s="13">
        <f>(F52-C52)/C52*100</f>
        <v>10.000000000000005</v>
      </c>
      <c r="H52" s="13">
        <f t="shared" si="0"/>
        <v>36.852848999999999</v>
      </c>
    </row>
    <row r="53" spans="2:8" x14ac:dyDescent="0.25">
      <c r="B53" s="21" t="s">
        <v>26</v>
      </c>
      <c r="C53" s="12">
        <v>80.75</v>
      </c>
      <c r="D53" s="21">
        <v>0.38</v>
      </c>
      <c r="E53" s="13">
        <f t="shared" si="1"/>
        <v>29.606939999999998</v>
      </c>
      <c r="F53" s="12">
        <f t="shared" si="2"/>
        <v>88.825000000000003</v>
      </c>
      <c r="G53" s="13">
        <f>(F53-C53)/C53*100</f>
        <v>10.000000000000004</v>
      </c>
      <c r="H53" s="13">
        <f t="shared" si="0"/>
        <v>32.567633999999998</v>
      </c>
    </row>
    <row r="54" spans="2:8" x14ac:dyDescent="0.25">
      <c r="B54" s="21" t="s">
        <v>57</v>
      </c>
      <c r="C54" s="12">
        <v>88.95</v>
      </c>
      <c r="D54" s="21">
        <v>0.35</v>
      </c>
      <c r="E54" s="13">
        <f t="shared" si="1"/>
        <v>27.269549999999999</v>
      </c>
      <c r="F54" s="12">
        <f t="shared" si="2"/>
        <v>97.845000000000013</v>
      </c>
      <c r="G54" s="13">
        <f>(F54-C54)/C54*100</f>
        <v>10.000000000000012</v>
      </c>
      <c r="H54" s="13">
        <f t="shared" si="0"/>
        <v>29.996505000000003</v>
      </c>
    </row>
    <row r="55" spans="2:8" x14ac:dyDescent="0.25">
      <c r="B55" s="21" t="s">
        <v>39</v>
      </c>
      <c r="C55" s="12">
        <v>112.8</v>
      </c>
      <c r="D55" s="21">
        <v>0.3</v>
      </c>
      <c r="E55" s="13">
        <f t="shared" si="1"/>
        <v>23.373899999999999</v>
      </c>
      <c r="F55" s="12">
        <f t="shared" si="2"/>
        <v>124.08000000000001</v>
      </c>
      <c r="G55" s="13">
        <f>(F55-C55)/C55*100</f>
        <v>10.000000000000014</v>
      </c>
      <c r="H55" s="13">
        <f t="shared" si="0"/>
        <v>25.711290000000002</v>
      </c>
    </row>
    <row r="56" spans="2:8" x14ac:dyDescent="0.25">
      <c r="B56" s="21" t="s">
        <v>16</v>
      </c>
      <c r="C56" s="12">
        <v>138</v>
      </c>
      <c r="D56" s="21">
        <v>0.28000000000000003</v>
      </c>
      <c r="E56" s="13">
        <f t="shared" si="1"/>
        <v>21.815640000000002</v>
      </c>
      <c r="F56" s="12">
        <f t="shared" si="2"/>
        <v>151.80000000000001</v>
      </c>
      <c r="G56" s="13">
        <f>(F56-C56)/C56*100</f>
        <v>10.000000000000009</v>
      </c>
      <c r="H56" s="13">
        <f t="shared" si="0"/>
        <v>23.997204000000004</v>
      </c>
    </row>
    <row r="57" spans="2:8" ht="21" x14ac:dyDescent="0.35">
      <c r="B57" s="13"/>
      <c r="C57" s="13"/>
      <c r="D57" s="13">
        <f>SUM(D7:D56)</f>
        <v>99.979999999999961</v>
      </c>
      <c r="E57" s="14">
        <v>7791.3</v>
      </c>
      <c r="F57" s="15"/>
      <c r="G57" s="16"/>
      <c r="H57" s="14">
        <f>SUM(H7:H56)</f>
        <v>8568.7159140000003</v>
      </c>
    </row>
    <row r="58" spans="2:8" ht="42" x14ac:dyDescent="0.35">
      <c r="B58" s="17"/>
      <c r="C58" s="17"/>
      <c r="D58" s="17"/>
      <c r="E58" s="18" t="s">
        <v>4</v>
      </c>
      <c r="F58" s="19"/>
      <c r="G58" s="20"/>
      <c r="H58" s="18" t="s">
        <v>5</v>
      </c>
    </row>
  </sheetData>
  <autoFilter ref="B6:H58"/>
  <sortState ref="B7:H56">
    <sortCondition descending="1" ref="D7:D56"/>
  </sortState>
  <pageMargins left="0.7" right="0.7" top="0.75" bottom="0.75" header="0.3" footer="0.3"/>
  <pageSetup orientation="portrait" horizontalDpi="200" verticalDpi="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Nifty Calculator</vt:lpstr>
      <vt:lpstr>Pessimistic Nifty</vt:lpstr>
      <vt:lpstr>Optimistic Nifty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amsec</dc:creator>
  <cp:lastModifiedBy>3D</cp:lastModifiedBy>
  <dcterms:created xsi:type="dcterms:W3CDTF">2011-11-28T07:51:29Z</dcterms:created>
  <dcterms:modified xsi:type="dcterms:W3CDTF">2016-01-04T18:25:48Z</dcterms:modified>
</cp:coreProperties>
</file>